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40" yWindow="-180" windowWidth="17115" windowHeight="9855" activeTab="10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4" r:id="rId7"/>
    <sheet name="Technical" sheetId="1" r:id="rId8"/>
    <sheet name="Non-Technical" sheetId="6" r:id="rId9"/>
    <sheet name="Summary" sheetId="7" r:id="rId10"/>
    <sheet name="Evaluation Criteria" sheetId="12" r:id="rId11"/>
  </sheets>
  <externalReferences>
    <externalReference r:id="rId12"/>
  </externalReferences>
  <calcPr calcId="145621"/>
</workbook>
</file>

<file path=xl/calcChain.xml><?xml version="1.0" encoding="utf-8"?>
<calcChain xmlns="http://schemas.openxmlformats.org/spreadsheetml/2006/main">
  <c r="H10" i="12" l="1"/>
  <c r="I10" i="12" s="1"/>
  <c r="E10" i="12"/>
  <c r="B10" i="12"/>
  <c r="H9" i="12"/>
  <c r="I9" i="12" s="1"/>
  <c r="E9" i="12"/>
  <c r="B9" i="12"/>
  <c r="H8" i="12"/>
  <c r="I8" i="12" s="1"/>
  <c r="E8" i="12"/>
  <c r="B8" i="12"/>
  <c r="E1" i="12"/>
  <c r="B6" i="1" l="1"/>
  <c r="C6" i="1"/>
  <c r="D6" i="1"/>
  <c r="E6" i="1"/>
  <c r="F6" i="1"/>
  <c r="G6" i="1"/>
  <c r="H6" i="1"/>
  <c r="B7" i="1"/>
  <c r="C7" i="1"/>
  <c r="D7" i="1"/>
  <c r="E7" i="1"/>
  <c r="F7" i="1"/>
  <c r="G7" i="1"/>
  <c r="H7" i="1"/>
  <c r="H5" i="1"/>
  <c r="G5" i="4"/>
  <c r="G6" i="4"/>
  <c r="G4" i="4"/>
  <c r="G5" i="1"/>
  <c r="F5" i="1"/>
  <c r="E5" i="1"/>
  <c r="D5" i="1"/>
  <c r="C5" i="1"/>
  <c r="B5" i="1"/>
  <c r="A2" i="7" l="1"/>
  <c r="A2" i="6"/>
  <c r="B7" i="6" l="1"/>
  <c r="B6" i="6"/>
  <c r="B5" i="6"/>
  <c r="H4" i="7" l="1"/>
  <c r="C4" i="7"/>
  <c r="D4" i="7"/>
  <c r="E4" i="7"/>
  <c r="F4" i="7"/>
  <c r="G4" i="7"/>
  <c r="B4" i="7"/>
  <c r="G6" i="7" l="1"/>
  <c r="G7" i="7"/>
  <c r="G5" i="7"/>
  <c r="F6" i="7" l="1"/>
  <c r="F7" i="7"/>
  <c r="F5" i="7"/>
  <c r="E6" i="7" l="1"/>
  <c r="E7" i="7"/>
  <c r="E5" i="7"/>
  <c r="C7" i="6" l="1"/>
  <c r="J7" i="7" s="1"/>
  <c r="C6" i="6"/>
  <c r="J6" i="7" s="1"/>
  <c r="C5" i="6"/>
  <c r="J5" i="7" s="1"/>
  <c r="A7" i="7"/>
  <c r="A6" i="7"/>
  <c r="A5" i="7"/>
  <c r="A7" i="6"/>
  <c r="A6" i="6"/>
  <c r="A5" i="6"/>
  <c r="D5" i="6" l="1"/>
  <c r="D6" i="6" l="1"/>
  <c r="D7" i="6"/>
  <c r="H6" i="7"/>
  <c r="H7" i="7"/>
  <c r="H5" i="7"/>
  <c r="D6" i="7"/>
  <c r="D7" i="7"/>
  <c r="D5" i="7"/>
  <c r="C6" i="7"/>
  <c r="C7" i="7"/>
  <c r="C5" i="7"/>
  <c r="B6" i="7"/>
  <c r="B7" i="7"/>
  <c r="I7" i="7" s="1"/>
  <c r="K7" i="7" s="1"/>
  <c r="B5" i="7"/>
  <c r="I5" i="7" s="1"/>
  <c r="K5" i="7" s="1"/>
  <c r="A6" i="1"/>
  <c r="A7" i="1"/>
  <c r="A5" i="1"/>
  <c r="I6" i="7" l="1"/>
  <c r="K6" i="7" s="1"/>
  <c r="L7" i="7" s="1"/>
  <c r="I5" i="1"/>
  <c r="L5" i="7"/>
  <c r="I7" i="1"/>
  <c r="I6" i="1"/>
  <c r="L6" i="7"/>
  <c r="J6" i="1" l="1"/>
  <c r="J7" i="1"/>
  <c r="J5" i="1"/>
</calcChain>
</file>

<file path=xl/sharedStrings.xml><?xml version="1.0" encoding="utf-8"?>
<sst xmlns="http://schemas.openxmlformats.org/spreadsheetml/2006/main" count="113" uniqueCount="45">
  <si>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</si>
  <si>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</si>
  <si>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</si>
  <si>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</si>
  <si>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</si>
  <si>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</si>
  <si>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</si>
  <si>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</si>
  <si>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</si>
  <si>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</si>
  <si>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</si>
  <si>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</si>
  <si>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Company/Vendor Name:</t>
  </si>
  <si>
    <t>Criteria 1</t>
  </si>
  <si>
    <t>Criteria 2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</si>
  <si>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</si>
  <si>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</si>
  <si>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</si>
  <si>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</si>
  <si>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</si>
  <si>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Law Office of Olivia Ruiz</t>
  </si>
  <si>
    <t>Law Offices of Roberto Garcia</t>
  </si>
  <si>
    <t>O'Hanlon, McCollom &amp; Demerath</t>
  </si>
  <si>
    <t>RFQ-16016 Non-Affiliated Hearing Officer</t>
  </si>
  <si>
    <t xml:space="preserve"> </t>
  </si>
  <si>
    <t>RESPONDENT EVALUATION MATRIX</t>
  </si>
  <si>
    <t>Evaluator Name:</t>
  </si>
  <si>
    <t>Name</t>
  </si>
  <si>
    <t xml:space="preserve">Criteria 1 </t>
  </si>
  <si>
    <t>The Non-Affiliated Hearing officer must have experience:
Higher education law including Title IX of the Educational Amendments of 1972
Various aspects of adjudicating student misconduct cases
Title VII of the Civil Rights Act of 1964
Education:
Bachelor’s degree required. Doctor of Jurisprudence preferred.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</si>
  <si>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</si>
  <si>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</si>
  <si>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</si>
  <si>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</si>
  <si>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</si>
  <si>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</si>
  <si>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</si>
  <si>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</si>
  <si>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</si>
  <si>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</si>
  <si>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</si>
  <si>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</si>
  <si>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</si>
  <si>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</si>
  <si>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t>Cost
**Do not evaluate cost.  Evaluator 7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</si>
</sst>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9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4" borderId="7" applyNumberFormat="0" applyFont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8" applyNumberFormat="0" applyAlignment="0" applyProtection="0"/>
    <xf numFmtId="0" fontId="27" fillId="0" borderId="13" applyNumberFormat="0" applyFill="0" applyAlignment="0" applyProtection="0"/>
    <xf numFmtId="0" fontId="28" fillId="25" borderId="0" applyNumberFormat="0" applyBorder="0" applyAlignment="0" applyProtection="0"/>
    <xf numFmtId="0" fontId="15" fillId="4" borderId="7" applyNumberFormat="0" applyFont="0" applyAlignment="0" applyProtection="0"/>
    <xf numFmtId="0" fontId="29" fillId="23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8" applyNumberFormat="0" applyAlignment="0" applyProtection="0"/>
    <xf numFmtId="0" fontId="27" fillId="0" borderId="13" applyNumberFormat="0" applyFill="0" applyAlignment="0" applyProtection="0"/>
    <xf numFmtId="0" fontId="28" fillId="25" borderId="0" applyNumberFormat="0" applyBorder="0" applyAlignment="0" applyProtection="0"/>
    <xf numFmtId="0" fontId="29" fillId="23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14" fillId="4" borderId="7" applyNumberFormat="0" applyFont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4">
    <xf numFmtId="0" fontId="0" fillId="0" borderId="0" xfId="0"/>
    <xf numFmtId="0" fontId="13" fillId="0" borderId="0" xfId="0" applyFont="1"/>
    <xf numFmtId="0" fontId="13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4" fontId="13" fillId="0" borderId="5" xfId="0" applyNumberFormat="1" applyFont="1" applyBorder="1"/>
    <xf numFmtId="0" fontId="13" fillId="3" borderId="6" xfId="0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12" fillId="0" borderId="0" xfId="0" applyFont="1" applyBorder="1" applyAlignment="1"/>
    <xf numFmtId="0" fontId="0" fillId="0" borderId="0" xfId="0" applyBorder="1"/>
    <xf numFmtId="0" fontId="12" fillId="0" borderId="0" xfId="0" applyFont="1" applyBorder="1" applyAlignment="1"/>
    <xf numFmtId="0" fontId="0" fillId="0" borderId="0" xfId="0" applyBorder="1"/>
    <xf numFmtId="0" fontId="12" fillId="0" borderId="0" xfId="0" applyFont="1" applyBorder="1" applyAlignment="1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33" fillId="0" borderId="2" xfId="0" applyFont="1" applyBorder="1" applyAlignment="1">
      <alignment horizontal="center" vertical="center" wrapText="1"/>
    </xf>
    <xf numFmtId="4" fontId="34" fillId="0" borderId="5" xfId="0" applyNumberFormat="1" applyFont="1" applyBorder="1"/>
    <xf numFmtId="0" fontId="39" fillId="0" borderId="0" xfId="0" applyFont="1"/>
    <xf numFmtId="0" fontId="38" fillId="0" borderId="16" xfId="97" applyFont="1" applyBorder="1" applyAlignment="1">
      <alignment horizontal="center"/>
    </xf>
    <xf numFmtId="0" fontId="36" fillId="3" borderId="16" xfId="97" applyFont="1" applyFill="1" applyBorder="1" applyAlignment="1">
      <alignment horizontal="center"/>
    </xf>
    <xf numFmtId="0" fontId="37" fillId="0" borderId="0" xfId="0" applyFont="1"/>
    <xf numFmtId="0" fontId="37" fillId="3" borderId="0" xfId="0" applyFont="1" applyFill="1"/>
    <xf numFmtId="0" fontId="35" fillId="0" borderId="16" xfId="97" applyFont="1" applyBorder="1" applyAlignment="1">
      <alignment horizontal="center"/>
    </xf>
    <xf numFmtId="0" fontId="36" fillId="3" borderId="16" xfId="97" applyFont="1" applyFill="1" applyBorder="1" applyAlignment="1">
      <alignment horizontal="center"/>
    </xf>
    <xf numFmtId="0" fontId="37" fillId="0" borderId="0" xfId="0" applyFont="1"/>
    <xf numFmtId="0" fontId="37" fillId="3" borderId="0" xfId="0" applyFont="1" applyFill="1"/>
    <xf numFmtId="0" fontId="35" fillId="0" borderId="16" xfId="97" applyFont="1" applyBorder="1" applyAlignment="1">
      <alignment horizontal="center"/>
    </xf>
    <xf numFmtId="0" fontId="36" fillId="3" borderId="16" xfId="97" applyFont="1" applyFill="1" applyBorder="1" applyAlignment="1">
      <alignment horizontal="center"/>
    </xf>
    <xf numFmtId="0" fontId="37" fillId="0" borderId="0" xfId="0" applyFont="1"/>
    <xf numFmtId="0" fontId="37" fillId="3" borderId="0" xfId="0" applyFont="1" applyFill="1"/>
    <xf numFmtId="0" fontId="35" fillId="0" borderId="16" xfId="97" applyFont="1" applyBorder="1" applyAlignment="1">
      <alignment horizontal="center"/>
    </xf>
    <xf numFmtId="0" fontId="36" fillId="3" borderId="16" xfId="97" applyFont="1" applyFill="1" applyBorder="1" applyAlignment="1">
      <alignment horizontal="center"/>
    </xf>
    <xf numFmtId="0" fontId="37" fillId="0" borderId="0" xfId="0" applyFont="1"/>
    <xf numFmtId="0" fontId="37" fillId="3" borderId="0" xfId="0" applyFont="1" applyFill="1"/>
    <xf numFmtId="0" fontId="35" fillId="0" borderId="16" xfId="97" applyFont="1" applyBorder="1" applyAlignment="1">
      <alignment horizontal="center"/>
    </xf>
    <xf numFmtId="0" fontId="36" fillId="3" borderId="16" xfId="97" applyFont="1" applyFill="1" applyBorder="1" applyAlignment="1">
      <alignment horizontal="center"/>
    </xf>
    <xf numFmtId="0" fontId="37" fillId="0" borderId="0" xfId="0" applyFont="1"/>
    <xf numFmtId="0" fontId="37" fillId="3" borderId="0" xfId="0" applyFont="1" applyFill="1"/>
    <xf numFmtId="0" fontId="35" fillId="0" borderId="16" xfId="97" applyFont="1" applyBorder="1" applyAlignment="1">
      <alignment horizontal="center"/>
    </xf>
    <xf numFmtId="0" fontId="36" fillId="3" borderId="16" xfId="97" applyFont="1" applyFill="1" applyBorder="1" applyAlignment="1">
      <alignment horizontal="center"/>
    </xf>
    <xf numFmtId="0" fontId="37" fillId="0" borderId="0" xfId="0" applyFont="1"/>
    <xf numFmtId="0" fontId="37" fillId="3" borderId="0" xfId="0" applyFont="1" applyFill="1"/>
    <xf numFmtId="0" fontId="35" fillId="0" borderId="16" xfId="97" applyFont="1" applyBorder="1" applyAlignment="1">
      <alignment horizontal="center"/>
    </xf>
    <xf numFmtId="0" fontId="36" fillId="3" borderId="16" xfId="97" applyFont="1" applyFill="1" applyBorder="1" applyAlignment="1">
      <alignment horizontal="center"/>
    </xf>
    <xf numFmtId="0" fontId="37" fillId="0" borderId="0" xfId="0" applyFont="1"/>
    <xf numFmtId="0" fontId="37" fillId="3" borderId="0" xfId="0" applyFont="1" applyFill="1"/>
    <xf numFmtId="0" fontId="35" fillId="0" borderId="16" xfId="97" applyFont="1" applyBorder="1" applyAlignment="1">
      <alignment horizontal="center"/>
    </xf>
    <xf numFmtId="0" fontId="12" fillId="0" borderId="0" xfId="0" applyFont="1" applyAlignment="1"/>
    <xf numFmtId="0" fontId="40" fillId="0" borderId="0" xfId="0" applyFont="1"/>
    <xf numFmtId="0" fontId="41" fillId="0" borderId="0" xfId="0" applyFont="1"/>
    <xf numFmtId="0" fontId="43" fillId="0" borderId="0" xfId="98" applyFont="1"/>
    <xf numFmtId="0" fontId="36" fillId="3" borderId="21" xfId="98" applyFont="1" applyFill="1" applyBorder="1" applyAlignment="1">
      <alignment horizontal="center" vertical="center"/>
    </xf>
    <xf numFmtId="0" fontId="36" fillId="0" borderId="0" xfId="98" applyFont="1" applyAlignment="1">
      <alignment horizontal="center"/>
    </xf>
    <xf numFmtId="0" fontId="35" fillId="27" borderId="22" xfId="98" applyFont="1" applyFill="1" applyBorder="1" applyAlignment="1">
      <alignment horizontal="center"/>
    </xf>
    <xf numFmtId="0" fontId="35" fillId="0" borderId="23" xfId="98" applyFont="1" applyFill="1" applyBorder="1" applyAlignment="1">
      <alignment horizontal="center"/>
    </xf>
    <xf numFmtId="0" fontId="35" fillId="28" borderId="24" xfId="98" applyFont="1" applyFill="1" applyBorder="1" applyAlignment="1">
      <alignment horizontal="center"/>
    </xf>
    <xf numFmtId="0" fontId="36" fillId="27" borderId="22" xfId="98" applyFont="1" applyFill="1" applyBorder="1" applyAlignment="1">
      <alignment horizontal="center"/>
    </xf>
    <xf numFmtId="0" fontId="36" fillId="0" borderId="23" xfId="98" applyFont="1" applyFill="1" applyBorder="1" applyAlignment="1">
      <alignment horizontal="center"/>
    </xf>
    <xf numFmtId="0" fontId="36" fillId="28" borderId="24" xfId="98" applyFont="1" applyFill="1" applyBorder="1" applyAlignment="1">
      <alignment horizontal="center"/>
    </xf>
    <xf numFmtId="0" fontId="43" fillId="0" borderId="25" xfId="98" applyFont="1" applyBorder="1" applyAlignment="1">
      <alignment horizontal="center"/>
    </xf>
    <xf numFmtId="0" fontId="14" fillId="0" borderId="26" xfId="88" applyFont="1" applyFill="1" applyBorder="1" applyAlignment="1">
      <alignment horizontal="center"/>
    </xf>
    <xf numFmtId="0" fontId="37" fillId="27" borderId="27" xfId="98" applyFont="1" applyFill="1" applyBorder="1" applyAlignment="1">
      <alignment horizontal="center"/>
    </xf>
    <xf numFmtId="0" fontId="37" fillId="0" borderId="28" xfId="98" applyFont="1" applyFill="1" applyBorder="1" applyAlignment="1">
      <alignment horizontal="center"/>
    </xf>
    <xf numFmtId="0" fontId="37" fillId="28" borderId="6" xfId="98" applyFont="1" applyFill="1" applyBorder="1" applyAlignment="1">
      <alignment horizontal="center"/>
    </xf>
    <xf numFmtId="0" fontId="43" fillId="27" borderId="27" xfId="98" applyFont="1" applyFill="1" applyBorder="1" applyAlignment="1">
      <alignment horizontal="center"/>
    </xf>
    <xf numFmtId="0" fontId="43" fillId="0" borderId="28" xfId="98" applyFont="1" applyFill="1" applyBorder="1" applyAlignment="1">
      <alignment horizontal="center"/>
    </xf>
    <xf numFmtId="0" fontId="43" fillId="28" borderId="6" xfId="98" applyFont="1" applyFill="1" applyBorder="1" applyAlignment="1">
      <alignment horizontal="center"/>
    </xf>
    <xf numFmtId="0" fontId="43" fillId="3" borderId="25" xfId="98" applyFont="1" applyFill="1" applyBorder="1" applyAlignment="1">
      <alignment horizontal="center"/>
    </xf>
    <xf numFmtId="0" fontId="14" fillId="0" borderId="0" xfId="0" applyFont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6" fillId="0" borderId="16" xfId="97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4" fillId="0" borderId="33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36" xfId="0" applyFont="1" applyBorder="1" applyAlignment="1">
      <alignment horizontal="left"/>
    </xf>
    <xf numFmtId="0" fontId="14" fillId="0" borderId="37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44" fillId="0" borderId="0" xfId="0" applyFont="1" applyAlignment="1">
      <alignment horizontal="center" vertical="top" wrapText="1"/>
    </xf>
    <xf numFmtId="0" fontId="44" fillId="0" borderId="29" xfId="0" applyFont="1" applyBorder="1" applyAlignment="1">
      <alignment horizontal="center" vertical="top" wrapText="1"/>
    </xf>
    <xf numFmtId="0" fontId="44" fillId="2" borderId="30" xfId="0" applyFont="1" applyFill="1" applyBorder="1" applyAlignment="1">
      <alignment horizontal="center"/>
    </xf>
    <xf numFmtId="0" fontId="44" fillId="2" borderId="31" xfId="0" applyFont="1" applyFill="1" applyBorder="1" applyAlignment="1">
      <alignment horizontal="center"/>
    </xf>
    <xf numFmtId="0" fontId="44" fillId="2" borderId="32" xfId="0" applyFont="1" applyFill="1" applyBorder="1" applyAlignment="1">
      <alignment horizontal="center"/>
    </xf>
    <xf numFmtId="0" fontId="14" fillId="0" borderId="3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40" fillId="26" borderId="0" xfId="0" applyFont="1" applyFill="1" applyBorder="1" applyAlignment="1">
      <alignment horizontal="center"/>
    </xf>
    <xf numFmtId="0" fontId="42" fillId="0" borderId="17" xfId="0" applyFont="1" applyBorder="1" applyAlignment="1">
      <alignment horizontal="center"/>
    </xf>
    <xf numFmtId="0" fontId="38" fillId="0" borderId="18" xfId="98" applyFont="1" applyFill="1" applyBorder="1" applyAlignment="1">
      <alignment horizontal="left" vertical="center" wrapText="1"/>
    </xf>
    <xf numFmtId="0" fontId="38" fillId="0" borderId="19" xfId="98" applyFont="1" applyFill="1" applyBorder="1" applyAlignment="1">
      <alignment horizontal="left" vertical="center" wrapText="1"/>
    </xf>
    <xf numFmtId="0" fontId="38" fillId="0" borderId="20" xfId="98" applyFont="1" applyFill="1" applyBorder="1" applyAlignment="1">
      <alignment horizontal="left" vertical="center" wrapText="1"/>
    </xf>
    <xf numFmtId="0" fontId="35" fillId="0" borderId="18" xfId="98" applyFont="1" applyFill="1" applyBorder="1" applyAlignment="1">
      <alignment horizontal="left" vertical="center" wrapText="1"/>
    </xf>
    <xf numFmtId="0" fontId="35" fillId="0" borderId="19" xfId="98" applyFont="1" applyFill="1" applyBorder="1" applyAlignment="1">
      <alignment horizontal="left" vertical="center" wrapText="1"/>
    </xf>
    <xf numFmtId="0" fontId="35" fillId="0" borderId="20" xfId="98" applyFont="1" applyFill="1" applyBorder="1" applyAlignment="1">
      <alignment horizontal="left" vertical="center" wrapText="1"/>
    </xf>
  </cellXfs>
  <cellStyles count="99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8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Q-16016%20Non-Affiliated%20Hearing%20Offic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RFQ730-16016 Non-Affiliated Hearing Officer</v>
          </cell>
        </row>
      </sheetData>
      <sheetData sheetId="1">
        <row r="4">
          <cell r="A4" t="str">
            <v>Law Office of Olivia Ruiz</v>
          </cell>
        </row>
        <row r="5">
          <cell r="A5" t="str">
            <v>Law Offices of Roberto Garcia</v>
          </cell>
        </row>
        <row r="6">
          <cell r="A6" t="str">
            <v>O'Hanlon, McCollom &amp; Demerath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75" t="s">
        <v>0</v>
      </c>
      <c r="B1" s="75"/>
      <c r="C1" s="75"/>
      <c r="D1" s="75"/>
      <c r="E1" s="75"/>
      <c r="F1" s="75"/>
      <c r="G1" s="75"/>
    </row>
    <row r="2" spans="1:10" ht="15.75" x14ac:dyDescent="0.25">
      <c r="A2" s="13"/>
      <c r="B2" s="12"/>
      <c r="C2" s="76" t="s">
        <v>5</v>
      </c>
      <c r="D2" s="76"/>
      <c r="E2" s="76"/>
      <c r="F2" s="76"/>
      <c r="G2" s="76"/>
    </row>
    <row r="3" spans="1:10" x14ac:dyDescent="0.2">
      <c r="A3" s="78" t="s">
        <v>12</v>
      </c>
      <c r="B3" s="78"/>
      <c r="C3" s="78"/>
      <c r="D3" s="78"/>
      <c r="E3" s="28" t="s">
        <v>13</v>
      </c>
      <c r="F3" s="28" t="s">
        <v>14</v>
      </c>
      <c r="G3" s="25" t="s">
        <v>15</v>
      </c>
    </row>
    <row r="4" spans="1:10" x14ac:dyDescent="0.2">
      <c r="A4" s="77" t="s">
        <v>20</v>
      </c>
      <c r="B4" s="77"/>
      <c r="C4" s="77"/>
      <c r="D4" s="77"/>
      <c r="E4" s="26">
        <v>0</v>
      </c>
      <c r="F4" s="26">
        <v>24</v>
      </c>
      <c r="G4" s="27">
        <v>24</v>
      </c>
    </row>
    <row r="5" spans="1:10" x14ac:dyDescent="0.2">
      <c r="A5" s="77" t="s">
        <v>21</v>
      </c>
      <c r="B5" s="77"/>
      <c r="C5" s="77"/>
      <c r="D5" s="77"/>
      <c r="E5" s="26">
        <v>0</v>
      </c>
      <c r="F5" s="26">
        <v>16</v>
      </c>
      <c r="G5" s="27">
        <v>16</v>
      </c>
      <c r="J5" s="20"/>
    </row>
    <row r="6" spans="1:10" x14ac:dyDescent="0.2">
      <c r="A6" s="77" t="s">
        <v>22</v>
      </c>
      <c r="B6" s="77"/>
      <c r="C6" s="77"/>
      <c r="D6" s="77"/>
      <c r="E6" s="26">
        <v>0</v>
      </c>
      <c r="F6" s="26">
        <v>36</v>
      </c>
      <c r="G6" s="27">
        <v>36</v>
      </c>
      <c r="J6" s="20"/>
    </row>
  </sheetData>
  <mergeCells count="6">
    <mergeCell ref="A1:G1"/>
    <mergeCell ref="C2:G2"/>
    <mergeCell ref="A6:D6"/>
    <mergeCell ref="A5:D5"/>
    <mergeCell ref="A3:D3"/>
    <mergeCell ref="A4: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K24" sqref="K24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2" ht="15.75" x14ac:dyDescent="0.2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26.25" customHeight="1" x14ac:dyDescent="0.2">
      <c r="A2" s="80" t="str">
        <f>Technical!A2</f>
        <v>RFQ-16016 Non-Affiliated Hearing Officer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11" t="str">
        <f>Technical!H4</f>
        <v>Evaluator 7</v>
      </c>
      <c r="I4" s="5" t="s">
        <v>2</v>
      </c>
      <c r="J4" s="21" t="s">
        <v>19</v>
      </c>
      <c r="K4" s="5" t="s">
        <v>3</v>
      </c>
      <c r="L4" s="6" t="s">
        <v>4</v>
      </c>
    </row>
    <row r="5" spans="1:12" ht="16.5" customHeight="1" x14ac:dyDescent="0.2">
      <c r="A5" s="8" t="str">
        <f>'7'!A4:D4</f>
        <v>Law Office of Olivia Ruiz</v>
      </c>
      <c r="B5" s="9">
        <f>Technical!B5</f>
        <v>24</v>
      </c>
      <c r="C5" s="9">
        <f>Technical!C5</f>
        <v>27.2</v>
      </c>
      <c r="D5" s="9">
        <f>Technical!D5</f>
        <v>24</v>
      </c>
      <c r="E5" s="9">
        <f>Technical!E5</f>
        <v>24</v>
      </c>
      <c r="F5" s="9">
        <f>Technical!F5</f>
        <v>24</v>
      </c>
      <c r="G5" s="9">
        <f>Technical!G5</f>
        <v>36</v>
      </c>
      <c r="H5" s="9">
        <f>Technical!H5</f>
        <v>16</v>
      </c>
      <c r="I5" s="9">
        <f>AVERAGE(B5:H5)</f>
        <v>25.028571428571428</v>
      </c>
      <c r="J5" s="22">
        <f>'Non-Technical'!C5</f>
        <v>24</v>
      </c>
      <c r="K5" s="9">
        <f t="shared" ref="K5:K7" si="0">I5+J5</f>
        <v>49.028571428571425</v>
      </c>
      <c r="L5" s="10">
        <f>RANK(K5,$K$5:$K$7,0)</f>
        <v>2</v>
      </c>
    </row>
    <row r="6" spans="1:12" ht="16.5" customHeight="1" x14ac:dyDescent="0.2">
      <c r="A6" s="8" t="str">
        <f>'7'!A5:D5</f>
        <v>Law Offices of Roberto Garcia</v>
      </c>
      <c r="B6" s="9">
        <f>Technical!B6</f>
        <v>16</v>
      </c>
      <c r="C6" s="9">
        <f>Technical!C6</f>
        <v>20</v>
      </c>
      <c r="D6" s="9">
        <f>Technical!D6</f>
        <v>32</v>
      </c>
      <c r="E6" s="9">
        <f>Technical!E6</f>
        <v>24</v>
      </c>
      <c r="F6" s="9">
        <f>Technical!F6</f>
        <v>24</v>
      </c>
      <c r="G6" s="9">
        <f>Technical!G6</f>
        <v>32</v>
      </c>
      <c r="H6" s="9">
        <f>Technical!H6</f>
        <v>16</v>
      </c>
      <c r="I6" s="9">
        <f>AVERAGE(B6:H6)</f>
        <v>23.428571428571427</v>
      </c>
      <c r="J6" s="22">
        <f>'Non-Technical'!C6</f>
        <v>24</v>
      </c>
      <c r="K6" s="9">
        <f t="shared" si="0"/>
        <v>47.428571428571431</v>
      </c>
      <c r="L6" s="10">
        <f>RANK(K6,$K$5:$K$7,0)</f>
        <v>3</v>
      </c>
    </row>
    <row r="7" spans="1:12" ht="16.5" customHeight="1" x14ac:dyDescent="0.2">
      <c r="A7" s="8" t="str">
        <f>'7'!A6:D6</f>
        <v>O'Hanlon, McCollom &amp; Demerath</v>
      </c>
      <c r="B7" s="9">
        <f>Technical!B7</f>
        <v>36</v>
      </c>
      <c r="C7" s="9">
        <f>Technical!C7</f>
        <v>36</v>
      </c>
      <c r="D7" s="9">
        <f>Technical!D7</f>
        <v>40</v>
      </c>
      <c r="E7" s="9">
        <f>Technical!E7</f>
        <v>40</v>
      </c>
      <c r="F7" s="9">
        <f>Technical!F7</f>
        <v>40</v>
      </c>
      <c r="G7" s="9">
        <f>Technical!G7</f>
        <v>40</v>
      </c>
      <c r="H7" s="9">
        <f>Technical!H7</f>
        <v>40</v>
      </c>
      <c r="I7" s="9">
        <f>AVERAGE(B7:H7)</f>
        <v>38.857142857142854</v>
      </c>
      <c r="J7" s="22">
        <f>'Non-Technical'!C7</f>
        <v>60</v>
      </c>
      <c r="K7" s="9">
        <f t="shared" si="0"/>
        <v>98.857142857142861</v>
      </c>
      <c r="L7" s="10">
        <f>RANK(K7,$K$5:$K$7,0)</f>
        <v>1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tabSelected="1" workbookViewId="0">
      <selection activeCell="I17" sqref="I17"/>
    </sheetView>
  </sheetViews>
  <sheetFormatPr defaultRowHeight="12.75" x14ac:dyDescent="0.2"/>
  <cols>
    <col min="1" max="1" width="2" style="20" customWidth="1"/>
    <col min="2" max="2" width="27.5703125" style="20" bestFit="1" customWidth="1"/>
    <col min="3" max="3" width="12" style="20" customWidth="1"/>
    <col min="4" max="5" width="10.7109375" style="20" customWidth="1"/>
    <col min="6" max="6" width="12.140625" style="20" customWidth="1"/>
    <col min="7" max="8" width="10.42578125" style="20" customWidth="1"/>
    <col min="9" max="16384" width="9.140625" style="20"/>
  </cols>
  <sheetData>
    <row r="1" spans="2:10" ht="15.75" x14ac:dyDescent="0.25">
      <c r="B1" s="95" t="s">
        <v>25</v>
      </c>
      <c r="C1" s="95"/>
      <c r="D1" s="95"/>
      <c r="E1" s="53" t="str">
        <f>[1]Cover!A6</f>
        <v>RFQ730-16016 Non-Affiliated Hearing Officer</v>
      </c>
      <c r="F1" s="53"/>
      <c r="G1" s="53"/>
      <c r="H1" s="53"/>
      <c r="I1" s="53"/>
      <c r="J1" s="53"/>
    </row>
    <row r="2" spans="2:10" ht="15.75" customHeight="1" x14ac:dyDescent="0.25">
      <c r="C2" s="53"/>
      <c r="D2" s="53"/>
      <c r="E2" s="53"/>
      <c r="F2" s="53"/>
      <c r="G2" s="53"/>
    </row>
    <row r="3" spans="2:10" ht="15" customHeight="1" x14ac:dyDescent="0.2">
      <c r="B3" s="54" t="s">
        <v>26</v>
      </c>
      <c r="C3" s="96" t="s">
        <v>27</v>
      </c>
      <c r="D3" s="96"/>
      <c r="E3" s="96"/>
      <c r="F3" s="96"/>
    </row>
    <row r="4" spans="2:10" ht="15" customHeight="1" x14ac:dyDescent="0.2">
      <c r="F4" s="55"/>
    </row>
    <row r="5" spans="2:10" ht="16.5" thickBot="1" x14ac:dyDescent="0.3">
      <c r="B5" s="55"/>
      <c r="C5" s="97" t="s">
        <v>28</v>
      </c>
      <c r="D5" s="97"/>
      <c r="E5" s="97"/>
      <c r="F5" s="97" t="s">
        <v>14</v>
      </c>
      <c r="G5" s="97"/>
      <c r="H5" s="97"/>
    </row>
    <row r="6" spans="2:10" ht="143.25" customHeight="1" x14ac:dyDescent="0.2">
      <c r="B6" s="56"/>
      <c r="C6" s="98" t="s">
        <v>44</v>
      </c>
      <c r="D6" s="99"/>
      <c r="E6" s="100"/>
      <c r="F6" s="101" t="s">
        <v>29</v>
      </c>
      <c r="G6" s="102"/>
      <c r="H6" s="103"/>
      <c r="I6" s="57" t="s">
        <v>30</v>
      </c>
    </row>
    <row r="7" spans="2:10" x14ac:dyDescent="0.2">
      <c r="B7" s="58" t="s">
        <v>12</v>
      </c>
      <c r="C7" s="59" t="s">
        <v>31</v>
      </c>
      <c r="D7" s="60" t="s">
        <v>32</v>
      </c>
      <c r="E7" s="61" t="s">
        <v>33</v>
      </c>
      <c r="F7" s="62" t="s">
        <v>31</v>
      </c>
      <c r="G7" s="63" t="s">
        <v>32</v>
      </c>
      <c r="H7" s="64" t="s">
        <v>33</v>
      </c>
      <c r="I7" s="65"/>
    </row>
    <row r="8" spans="2:10" x14ac:dyDescent="0.2">
      <c r="B8" s="66" t="str">
        <f>'[1]RFP Submittal'!A4</f>
        <v>Law Office of Olivia Ruiz</v>
      </c>
      <c r="C8" s="67"/>
      <c r="D8" s="68">
        <v>12</v>
      </c>
      <c r="E8" s="69">
        <f>C8*D8</f>
        <v>0</v>
      </c>
      <c r="F8" s="70"/>
      <c r="G8" s="71">
        <v>8</v>
      </c>
      <c r="H8" s="72">
        <f>F8*G8</f>
        <v>0</v>
      </c>
      <c r="I8" s="73">
        <f>H8+E8</f>
        <v>0</v>
      </c>
    </row>
    <row r="9" spans="2:10" x14ac:dyDescent="0.2">
      <c r="B9" s="66" t="str">
        <f>'[1]RFP Submittal'!A5</f>
        <v>Law Offices of Roberto Garcia</v>
      </c>
      <c r="C9" s="67"/>
      <c r="D9" s="68">
        <v>12</v>
      </c>
      <c r="E9" s="69">
        <f t="shared" ref="E9:E10" si="0">C9*D9</f>
        <v>0</v>
      </c>
      <c r="F9" s="70"/>
      <c r="G9" s="71">
        <v>8</v>
      </c>
      <c r="H9" s="72">
        <f t="shared" ref="H9:H10" si="1">F9*G9</f>
        <v>0</v>
      </c>
      <c r="I9" s="73">
        <f t="shared" ref="I9:I10" si="2">H9+E9</f>
        <v>0</v>
      </c>
    </row>
    <row r="10" spans="2:10" x14ac:dyDescent="0.2">
      <c r="B10" s="66" t="str">
        <f>'[1]RFP Submittal'!A6</f>
        <v>O'Hanlon, McCollom &amp; Demerath</v>
      </c>
      <c r="C10" s="67"/>
      <c r="D10" s="68">
        <v>12</v>
      </c>
      <c r="E10" s="69">
        <f t="shared" si="0"/>
        <v>0</v>
      </c>
      <c r="F10" s="70"/>
      <c r="G10" s="71">
        <v>8</v>
      </c>
      <c r="H10" s="72">
        <f t="shared" si="1"/>
        <v>0</v>
      </c>
      <c r="I10" s="73">
        <f t="shared" si="2"/>
        <v>0</v>
      </c>
    </row>
    <row r="11" spans="2:10" x14ac:dyDescent="0.2">
      <c r="B11" s="74"/>
      <c r="C11" s="74"/>
      <c r="D11" s="74"/>
      <c r="E11" s="74"/>
      <c r="F11" s="74"/>
      <c r="G11" s="74"/>
      <c r="H11" s="74"/>
      <c r="I11" s="74"/>
    </row>
    <row r="12" spans="2:10" x14ac:dyDescent="0.2">
      <c r="B12" s="87" t="s">
        <v>34</v>
      </c>
      <c r="C12" s="87"/>
      <c r="D12" s="87"/>
      <c r="E12" s="87"/>
      <c r="F12" s="74"/>
      <c r="G12" s="74" t="s">
        <v>35</v>
      </c>
      <c r="H12" s="74"/>
      <c r="I12" s="74"/>
    </row>
    <row r="13" spans="2:10" x14ac:dyDescent="0.2">
      <c r="B13" s="87"/>
      <c r="C13" s="87"/>
      <c r="D13" s="87"/>
      <c r="E13" s="87"/>
      <c r="F13" s="74"/>
      <c r="G13" s="74" t="s">
        <v>36</v>
      </c>
      <c r="H13" s="74"/>
      <c r="I13" s="74"/>
    </row>
    <row r="14" spans="2:10" x14ac:dyDescent="0.2">
      <c r="B14" s="87"/>
      <c r="C14" s="87"/>
      <c r="D14" s="87"/>
      <c r="E14" s="87"/>
      <c r="F14" s="74"/>
      <c r="G14" s="74"/>
      <c r="H14" s="74"/>
      <c r="I14" s="74"/>
    </row>
    <row r="15" spans="2:10" ht="13.5" thickBot="1" x14ac:dyDescent="0.25">
      <c r="B15" s="88"/>
      <c r="C15" s="88"/>
      <c r="D15" s="88"/>
      <c r="E15" s="88"/>
      <c r="F15" s="74"/>
      <c r="G15" s="74"/>
      <c r="H15" s="74" t="s">
        <v>24</v>
      </c>
      <c r="I15" s="74"/>
    </row>
    <row r="16" spans="2:10" ht="13.5" thickTop="1" x14ac:dyDescent="0.2">
      <c r="B16" s="89" t="s">
        <v>37</v>
      </c>
      <c r="C16" s="90"/>
      <c r="D16" s="90"/>
      <c r="E16" s="91"/>
      <c r="F16" s="74"/>
      <c r="G16" s="74"/>
      <c r="H16" s="74"/>
      <c r="I16" s="74"/>
    </row>
    <row r="17" spans="2:9" x14ac:dyDescent="0.2">
      <c r="B17" s="92" t="s">
        <v>38</v>
      </c>
      <c r="C17" s="93"/>
      <c r="D17" s="93"/>
      <c r="E17" s="94"/>
      <c r="F17" s="74"/>
      <c r="G17" s="74"/>
      <c r="H17" s="74"/>
      <c r="I17" s="74"/>
    </row>
    <row r="18" spans="2:9" x14ac:dyDescent="0.2">
      <c r="B18" s="81" t="s">
        <v>39</v>
      </c>
      <c r="C18" s="82"/>
      <c r="D18" s="82"/>
      <c r="E18" s="83"/>
      <c r="F18" s="74"/>
      <c r="G18" s="74"/>
      <c r="H18" s="74"/>
      <c r="I18" s="74"/>
    </row>
    <row r="19" spans="2:9" x14ac:dyDescent="0.2">
      <c r="B19" s="81" t="s">
        <v>40</v>
      </c>
      <c r="C19" s="82"/>
      <c r="D19" s="82"/>
      <c r="E19" s="83"/>
      <c r="F19" s="74"/>
      <c r="G19" s="74"/>
      <c r="H19" s="74"/>
      <c r="I19" s="74"/>
    </row>
    <row r="20" spans="2:9" x14ac:dyDescent="0.2">
      <c r="B20" s="81" t="s">
        <v>41</v>
      </c>
      <c r="C20" s="82"/>
      <c r="D20" s="82"/>
      <c r="E20" s="83"/>
      <c r="F20" s="74"/>
      <c r="G20" s="74"/>
      <c r="H20" s="74"/>
      <c r="I20" s="74"/>
    </row>
    <row r="21" spans="2:9" x14ac:dyDescent="0.2">
      <c r="B21" s="81" t="s">
        <v>42</v>
      </c>
      <c r="C21" s="82"/>
      <c r="D21" s="82"/>
      <c r="E21" s="83"/>
      <c r="F21" s="74"/>
      <c r="G21" s="74"/>
      <c r="H21" s="74"/>
      <c r="I21" s="74"/>
    </row>
    <row r="22" spans="2:9" ht="13.5" thickBot="1" x14ac:dyDescent="0.25">
      <c r="B22" s="84" t="s">
        <v>43</v>
      </c>
      <c r="C22" s="85"/>
      <c r="D22" s="85"/>
      <c r="E22" s="86"/>
      <c r="F22" s="74"/>
      <c r="G22" s="74"/>
      <c r="H22" s="74"/>
      <c r="I22" s="74"/>
    </row>
    <row r="23" spans="2:9" ht="13.5" thickTop="1" x14ac:dyDescent="0.2"/>
  </sheetData>
  <mergeCells count="14">
    <mergeCell ref="B1:D1"/>
    <mergeCell ref="C3:F3"/>
    <mergeCell ref="C5:E5"/>
    <mergeCell ref="F5:H5"/>
    <mergeCell ref="C6:E6"/>
    <mergeCell ref="F6:H6"/>
    <mergeCell ref="B21:E21"/>
    <mergeCell ref="B22:E22"/>
    <mergeCell ref="B12:E15"/>
    <mergeCell ref="B16:E16"/>
    <mergeCell ref="B17:E17"/>
    <mergeCell ref="B18:E18"/>
    <mergeCell ref="B19:E19"/>
    <mergeCell ref="B20:E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C2" sqref="C2:G2"/>
    </sheetView>
  </sheetViews>
  <sheetFormatPr defaultRowHeight="12.75" x14ac:dyDescent="0.2"/>
  <sheetData>
    <row r="1" spans="1:7" ht="15.75" x14ac:dyDescent="0.25">
      <c r="A1" s="75" t="s">
        <v>0</v>
      </c>
      <c r="B1" s="75"/>
      <c r="C1" s="75"/>
      <c r="D1" s="75"/>
      <c r="E1" s="75"/>
      <c r="F1" s="75"/>
      <c r="G1" s="75"/>
    </row>
    <row r="2" spans="1:7" ht="15.75" customHeight="1" x14ac:dyDescent="0.25">
      <c r="A2" s="13"/>
      <c r="B2" s="12"/>
      <c r="C2" s="76" t="s">
        <v>6</v>
      </c>
      <c r="D2" s="76"/>
      <c r="E2" s="76"/>
      <c r="F2" s="76"/>
      <c r="G2" s="76"/>
    </row>
    <row r="3" spans="1:7" x14ac:dyDescent="0.2">
      <c r="A3" s="78" t="s">
        <v>12</v>
      </c>
      <c r="B3" s="78"/>
      <c r="C3" s="78"/>
      <c r="D3" s="78"/>
      <c r="E3" s="32" t="s">
        <v>13</v>
      </c>
      <c r="F3" s="32" t="s">
        <v>14</v>
      </c>
      <c r="G3" s="29" t="s">
        <v>15</v>
      </c>
    </row>
    <row r="4" spans="1:7" x14ac:dyDescent="0.2">
      <c r="A4" s="77" t="s">
        <v>20</v>
      </c>
      <c r="B4" s="77"/>
      <c r="C4" s="77"/>
      <c r="D4" s="77"/>
      <c r="E4" s="30">
        <v>0</v>
      </c>
      <c r="F4" s="30">
        <v>27.2</v>
      </c>
      <c r="G4" s="31">
        <v>27.2</v>
      </c>
    </row>
    <row r="5" spans="1:7" x14ac:dyDescent="0.2">
      <c r="A5" s="77" t="s">
        <v>21</v>
      </c>
      <c r="B5" s="77"/>
      <c r="C5" s="77"/>
      <c r="D5" s="77"/>
      <c r="E5" s="30">
        <v>0</v>
      </c>
      <c r="F5" s="30">
        <v>20</v>
      </c>
      <c r="G5" s="31">
        <v>20</v>
      </c>
    </row>
    <row r="6" spans="1:7" x14ac:dyDescent="0.2">
      <c r="A6" s="77" t="s">
        <v>22</v>
      </c>
      <c r="B6" s="77"/>
      <c r="C6" s="77"/>
      <c r="D6" s="77"/>
      <c r="E6" s="30">
        <v>0</v>
      </c>
      <c r="F6" s="30">
        <v>36</v>
      </c>
      <c r="G6" s="31">
        <v>36</v>
      </c>
    </row>
    <row r="18" spans="4:4" x14ac:dyDescent="0.2">
      <c r="D18" t="s">
        <v>24</v>
      </c>
    </row>
  </sheetData>
  <mergeCells count="6">
    <mergeCell ref="A1:G1"/>
    <mergeCell ref="C2:G2"/>
    <mergeCell ref="A6:D6"/>
    <mergeCell ref="A5:D5"/>
    <mergeCell ref="A3:D3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F20" sqref="F20"/>
    </sheetView>
  </sheetViews>
  <sheetFormatPr defaultRowHeight="12.75" x14ac:dyDescent="0.2"/>
  <sheetData>
    <row r="1" spans="1:7" ht="15.75" x14ac:dyDescent="0.25">
      <c r="A1" s="75" t="s">
        <v>0</v>
      </c>
      <c r="B1" s="75"/>
      <c r="C1" s="75"/>
      <c r="D1" s="75"/>
      <c r="E1" s="75"/>
      <c r="F1" s="75"/>
      <c r="G1" s="75"/>
    </row>
    <row r="2" spans="1:7" ht="15.75" x14ac:dyDescent="0.25">
      <c r="A2" s="13"/>
      <c r="B2" s="12"/>
      <c r="C2" s="76" t="s">
        <v>7</v>
      </c>
      <c r="D2" s="76"/>
      <c r="E2" s="76"/>
      <c r="F2" s="76"/>
      <c r="G2" s="76"/>
    </row>
    <row r="3" spans="1:7" x14ac:dyDescent="0.2">
      <c r="A3" s="78" t="s">
        <v>12</v>
      </c>
      <c r="B3" s="78"/>
      <c r="C3" s="78"/>
      <c r="D3" s="78"/>
      <c r="E3" s="36" t="s">
        <v>13</v>
      </c>
      <c r="F3" s="36" t="s">
        <v>14</v>
      </c>
      <c r="G3" s="33" t="s">
        <v>15</v>
      </c>
    </row>
    <row r="4" spans="1:7" x14ac:dyDescent="0.2">
      <c r="A4" s="77" t="s">
        <v>20</v>
      </c>
      <c r="B4" s="77"/>
      <c r="C4" s="77"/>
      <c r="D4" s="77"/>
      <c r="E4" s="34">
        <v>0</v>
      </c>
      <c r="F4" s="34">
        <v>24</v>
      </c>
      <c r="G4" s="35">
        <v>24</v>
      </c>
    </row>
    <row r="5" spans="1:7" x14ac:dyDescent="0.2">
      <c r="A5" s="77" t="s">
        <v>21</v>
      </c>
      <c r="B5" s="77"/>
      <c r="C5" s="77"/>
      <c r="D5" s="77"/>
      <c r="E5" s="34">
        <v>0</v>
      </c>
      <c r="F5" s="34">
        <v>32</v>
      </c>
      <c r="G5" s="35">
        <v>32</v>
      </c>
    </row>
    <row r="6" spans="1:7" x14ac:dyDescent="0.2">
      <c r="A6" s="77" t="s">
        <v>22</v>
      </c>
      <c r="B6" s="77"/>
      <c r="C6" s="77"/>
      <c r="D6" s="77"/>
      <c r="E6" s="34">
        <v>0</v>
      </c>
      <c r="F6" s="34">
        <v>40</v>
      </c>
      <c r="G6" s="35">
        <v>40</v>
      </c>
    </row>
  </sheetData>
  <mergeCells count="6">
    <mergeCell ref="A1:G1"/>
    <mergeCell ref="C2:G2"/>
    <mergeCell ref="A6:D6"/>
    <mergeCell ref="A5:D5"/>
    <mergeCell ref="A3:D3"/>
    <mergeCell ref="A4:D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C2" sqref="C2:G2"/>
    </sheetView>
  </sheetViews>
  <sheetFormatPr defaultRowHeight="12.75" x14ac:dyDescent="0.2"/>
  <sheetData>
    <row r="1" spans="1:7" ht="15.75" x14ac:dyDescent="0.25">
      <c r="A1" s="75" t="s">
        <v>0</v>
      </c>
      <c r="B1" s="75"/>
      <c r="C1" s="75"/>
      <c r="D1" s="75"/>
      <c r="E1" s="75"/>
      <c r="F1" s="75"/>
      <c r="G1" s="75"/>
    </row>
    <row r="2" spans="1:7" ht="15.75" x14ac:dyDescent="0.25">
      <c r="A2" s="15"/>
      <c r="B2" s="14"/>
      <c r="C2" s="76" t="s">
        <v>8</v>
      </c>
      <c r="D2" s="76"/>
      <c r="E2" s="76"/>
      <c r="F2" s="76"/>
      <c r="G2" s="76"/>
    </row>
    <row r="3" spans="1:7" x14ac:dyDescent="0.2">
      <c r="A3" s="78" t="s">
        <v>12</v>
      </c>
      <c r="B3" s="78"/>
      <c r="C3" s="78"/>
      <c r="D3" s="78"/>
      <c r="E3" s="40" t="s">
        <v>13</v>
      </c>
      <c r="F3" s="40" t="s">
        <v>14</v>
      </c>
      <c r="G3" s="37" t="s">
        <v>15</v>
      </c>
    </row>
    <row r="4" spans="1:7" x14ac:dyDescent="0.2">
      <c r="A4" s="77" t="s">
        <v>20</v>
      </c>
      <c r="B4" s="77"/>
      <c r="C4" s="77"/>
      <c r="D4" s="77"/>
      <c r="E4" s="38">
        <v>0</v>
      </c>
      <c r="F4" s="38">
        <v>24</v>
      </c>
      <c r="G4" s="39">
        <v>24</v>
      </c>
    </row>
    <row r="5" spans="1:7" x14ac:dyDescent="0.2">
      <c r="A5" s="77" t="s">
        <v>21</v>
      </c>
      <c r="B5" s="77"/>
      <c r="C5" s="77"/>
      <c r="D5" s="77"/>
      <c r="E5" s="38">
        <v>0</v>
      </c>
      <c r="F5" s="38">
        <v>24</v>
      </c>
      <c r="G5" s="39">
        <v>24</v>
      </c>
    </row>
    <row r="6" spans="1:7" x14ac:dyDescent="0.2">
      <c r="A6" s="77" t="s">
        <v>22</v>
      </c>
      <c r="B6" s="77"/>
      <c r="C6" s="77"/>
      <c r="D6" s="77"/>
      <c r="E6" s="38">
        <v>0</v>
      </c>
      <c r="F6" s="38">
        <v>40</v>
      </c>
      <c r="G6" s="39">
        <v>40</v>
      </c>
    </row>
  </sheetData>
  <mergeCells count="6">
    <mergeCell ref="A1:G1"/>
    <mergeCell ref="C2:G2"/>
    <mergeCell ref="A6:D6"/>
    <mergeCell ref="A5:D5"/>
    <mergeCell ref="A3:D3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C2" sqref="C2:G2"/>
    </sheetView>
  </sheetViews>
  <sheetFormatPr defaultRowHeight="12.75" x14ac:dyDescent="0.2"/>
  <sheetData>
    <row r="1" spans="1:7" ht="15.75" x14ac:dyDescent="0.25">
      <c r="A1" s="75" t="s">
        <v>0</v>
      </c>
      <c r="B1" s="75"/>
      <c r="C1" s="75"/>
      <c r="D1" s="75"/>
      <c r="E1" s="75"/>
      <c r="F1" s="75"/>
      <c r="G1" s="75"/>
    </row>
    <row r="2" spans="1:7" ht="15.75" x14ac:dyDescent="0.25">
      <c r="A2" s="17"/>
      <c r="B2" s="16"/>
      <c r="C2" s="76" t="s">
        <v>9</v>
      </c>
      <c r="D2" s="76"/>
      <c r="E2" s="76"/>
      <c r="F2" s="76"/>
      <c r="G2" s="76"/>
    </row>
    <row r="3" spans="1:7" x14ac:dyDescent="0.2">
      <c r="A3" s="78" t="s">
        <v>12</v>
      </c>
      <c r="B3" s="78"/>
      <c r="C3" s="78"/>
      <c r="D3" s="78"/>
      <c r="E3" s="44" t="s">
        <v>13</v>
      </c>
      <c r="F3" s="44" t="s">
        <v>14</v>
      </c>
      <c r="G3" s="41" t="s">
        <v>15</v>
      </c>
    </row>
    <row r="4" spans="1:7" x14ac:dyDescent="0.2">
      <c r="A4" s="77" t="s">
        <v>20</v>
      </c>
      <c r="B4" s="77"/>
      <c r="C4" s="77"/>
      <c r="D4" s="77"/>
      <c r="E4" s="42">
        <v>0</v>
      </c>
      <c r="F4" s="42">
        <v>24</v>
      </c>
      <c r="G4" s="43">
        <v>24</v>
      </c>
    </row>
    <row r="5" spans="1:7" x14ac:dyDescent="0.2">
      <c r="A5" s="77" t="s">
        <v>21</v>
      </c>
      <c r="B5" s="77"/>
      <c r="C5" s="77"/>
      <c r="D5" s="77"/>
      <c r="E5" s="42">
        <v>0</v>
      </c>
      <c r="F5" s="42">
        <v>24</v>
      </c>
      <c r="G5" s="43">
        <v>24</v>
      </c>
    </row>
    <row r="6" spans="1:7" x14ac:dyDescent="0.2">
      <c r="A6" s="77" t="s">
        <v>22</v>
      </c>
      <c r="B6" s="77"/>
      <c r="C6" s="77"/>
      <c r="D6" s="77"/>
      <c r="E6" s="42">
        <v>0</v>
      </c>
      <c r="F6" s="42">
        <v>40</v>
      </c>
      <c r="G6" s="43">
        <v>40</v>
      </c>
    </row>
  </sheetData>
  <mergeCells count="6">
    <mergeCell ref="A1:G1"/>
    <mergeCell ref="C2:G2"/>
    <mergeCell ref="A6:D6"/>
    <mergeCell ref="A5:D5"/>
    <mergeCell ref="A3:D3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H29" sqref="H29"/>
    </sheetView>
  </sheetViews>
  <sheetFormatPr defaultRowHeight="12.75" x14ac:dyDescent="0.2"/>
  <sheetData>
    <row r="1" spans="1:7" ht="15.75" x14ac:dyDescent="0.25">
      <c r="A1" s="75" t="s">
        <v>0</v>
      </c>
      <c r="B1" s="75"/>
      <c r="C1" s="75"/>
      <c r="D1" s="75"/>
      <c r="E1" s="75"/>
      <c r="F1" s="75"/>
      <c r="G1" s="75"/>
    </row>
    <row r="2" spans="1:7" ht="15.75" x14ac:dyDescent="0.25">
      <c r="A2" s="19"/>
      <c r="B2" s="18"/>
      <c r="C2" s="76" t="s">
        <v>10</v>
      </c>
      <c r="D2" s="76"/>
      <c r="E2" s="76"/>
      <c r="F2" s="76"/>
      <c r="G2" s="76"/>
    </row>
    <row r="3" spans="1:7" x14ac:dyDescent="0.2">
      <c r="A3" s="78" t="s">
        <v>12</v>
      </c>
      <c r="B3" s="78"/>
      <c r="C3" s="78"/>
      <c r="D3" s="78"/>
      <c r="E3" s="48" t="s">
        <v>13</v>
      </c>
      <c r="F3" s="48" t="s">
        <v>14</v>
      </c>
      <c r="G3" s="45" t="s">
        <v>15</v>
      </c>
    </row>
    <row r="4" spans="1:7" x14ac:dyDescent="0.2">
      <c r="A4" s="77" t="s">
        <v>20</v>
      </c>
      <c r="B4" s="77"/>
      <c r="C4" s="77"/>
      <c r="D4" s="77"/>
      <c r="E4" s="46">
        <v>0</v>
      </c>
      <c r="F4" s="46">
        <v>36</v>
      </c>
      <c r="G4" s="47">
        <v>36</v>
      </c>
    </row>
    <row r="5" spans="1:7" x14ac:dyDescent="0.2">
      <c r="A5" s="77" t="s">
        <v>21</v>
      </c>
      <c r="B5" s="77"/>
      <c r="C5" s="77"/>
      <c r="D5" s="77"/>
      <c r="E5" s="46">
        <v>0</v>
      </c>
      <c r="F5" s="46">
        <v>32</v>
      </c>
      <c r="G5" s="47">
        <v>32</v>
      </c>
    </row>
    <row r="6" spans="1:7" x14ac:dyDescent="0.2">
      <c r="A6" s="77" t="s">
        <v>22</v>
      </c>
      <c r="B6" s="77"/>
      <c r="C6" s="77"/>
      <c r="D6" s="77"/>
      <c r="E6" s="46">
        <v>0</v>
      </c>
      <c r="F6" s="46">
        <v>40</v>
      </c>
      <c r="G6" s="47">
        <v>40</v>
      </c>
    </row>
  </sheetData>
  <mergeCells count="6">
    <mergeCell ref="A1:G1"/>
    <mergeCell ref="C2:G2"/>
    <mergeCell ref="A6:D6"/>
    <mergeCell ref="A5:D5"/>
    <mergeCell ref="A3:D3"/>
    <mergeCell ref="A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"/>
  <sheetViews>
    <sheetView workbookViewId="0">
      <selection activeCell="F19" sqref="F19"/>
    </sheetView>
  </sheetViews>
  <sheetFormatPr defaultRowHeight="12.75" x14ac:dyDescent="0.2"/>
  <sheetData>
    <row r="1" spans="1:7" ht="15.75" x14ac:dyDescent="0.25">
      <c r="A1" s="75" t="s">
        <v>0</v>
      </c>
      <c r="B1" s="75"/>
      <c r="C1" s="75"/>
      <c r="D1" s="75"/>
      <c r="E1" s="75"/>
      <c r="F1" s="75"/>
      <c r="G1" s="75"/>
    </row>
    <row r="2" spans="1:7" ht="15.75" x14ac:dyDescent="0.25">
      <c r="A2" s="13"/>
      <c r="B2" s="12"/>
      <c r="C2" s="76" t="s">
        <v>11</v>
      </c>
      <c r="D2" s="76"/>
      <c r="E2" s="76"/>
      <c r="F2" s="76"/>
      <c r="G2" s="76"/>
    </row>
    <row r="3" spans="1:7" x14ac:dyDescent="0.2">
      <c r="A3" s="78" t="s">
        <v>12</v>
      </c>
      <c r="B3" s="78"/>
      <c r="C3" s="78"/>
      <c r="D3" s="78"/>
      <c r="E3" s="24" t="s">
        <v>13</v>
      </c>
      <c r="F3" s="52" t="s">
        <v>14</v>
      </c>
      <c r="G3" s="49" t="s">
        <v>15</v>
      </c>
    </row>
    <row r="4" spans="1:7" x14ac:dyDescent="0.2">
      <c r="A4" s="77" t="s">
        <v>20</v>
      </c>
      <c r="B4" s="77"/>
      <c r="C4" s="77"/>
      <c r="D4" s="77"/>
      <c r="E4" s="23">
        <v>24</v>
      </c>
      <c r="F4" s="50">
        <v>16</v>
      </c>
      <c r="G4" s="51">
        <f>F4</f>
        <v>16</v>
      </c>
    </row>
    <row r="5" spans="1:7" x14ac:dyDescent="0.2">
      <c r="A5" s="77" t="s">
        <v>21</v>
      </c>
      <c r="B5" s="77"/>
      <c r="C5" s="77"/>
      <c r="D5" s="77"/>
      <c r="E5" s="23">
        <v>24</v>
      </c>
      <c r="F5" s="50">
        <v>16</v>
      </c>
      <c r="G5" s="51">
        <f t="shared" ref="G5:G6" si="0">F5</f>
        <v>16</v>
      </c>
    </row>
    <row r="6" spans="1:7" x14ac:dyDescent="0.2">
      <c r="A6" s="77" t="s">
        <v>22</v>
      </c>
      <c r="B6" s="77"/>
      <c r="C6" s="77"/>
      <c r="D6" s="77"/>
      <c r="E6" s="23">
        <v>60</v>
      </c>
      <c r="F6" s="50">
        <v>40</v>
      </c>
      <c r="G6" s="51">
        <f t="shared" si="0"/>
        <v>40</v>
      </c>
    </row>
  </sheetData>
  <mergeCells count="6">
    <mergeCell ref="A1:G1"/>
    <mergeCell ref="C2:G2"/>
    <mergeCell ref="A6:D6"/>
    <mergeCell ref="A5:D5"/>
    <mergeCell ref="A3:D3"/>
    <mergeCell ref="A4:D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J19" sqref="J19:K19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26.25" customHeight="1" x14ac:dyDescent="0.2">
      <c r="A2" s="80" t="s">
        <v>23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11" t="s">
        <v>11</v>
      </c>
      <c r="I4" s="5" t="s">
        <v>2</v>
      </c>
      <c r="J4" s="6" t="s">
        <v>4</v>
      </c>
    </row>
    <row r="5" spans="1:12" ht="16.5" customHeight="1" x14ac:dyDescent="0.2">
      <c r="A5" s="8" t="str">
        <f>'7'!A4:D4</f>
        <v>Law Office of Olivia Ruiz</v>
      </c>
      <c r="B5" s="9">
        <f>'1'!G4</f>
        <v>24</v>
      </c>
      <c r="C5" s="9">
        <f>'2'!G4</f>
        <v>27.2</v>
      </c>
      <c r="D5" s="9">
        <f>'3'!G4</f>
        <v>24</v>
      </c>
      <c r="E5" s="9">
        <f>'4'!G4</f>
        <v>24</v>
      </c>
      <c r="F5" s="9">
        <f>'5'!G4</f>
        <v>24</v>
      </c>
      <c r="G5" s="9">
        <f>'6'!G4</f>
        <v>36</v>
      </c>
      <c r="H5" s="9">
        <f>'7'!G4</f>
        <v>16</v>
      </c>
      <c r="I5" s="9">
        <f>AVERAGE(B5:H5)</f>
        <v>25.028571428571428</v>
      </c>
      <c r="J5" s="10">
        <f>RANK(I5,$I$5:$I$7,0)</f>
        <v>2</v>
      </c>
    </row>
    <row r="6" spans="1:12" ht="16.5" customHeight="1" x14ac:dyDescent="0.2">
      <c r="A6" s="8" t="str">
        <f>'7'!A5:D5</f>
        <v>Law Offices of Roberto Garcia</v>
      </c>
      <c r="B6" s="9">
        <f>'1'!G5</f>
        <v>16</v>
      </c>
      <c r="C6" s="9">
        <f>'2'!G5</f>
        <v>20</v>
      </c>
      <c r="D6" s="9">
        <f>'3'!G5</f>
        <v>32</v>
      </c>
      <c r="E6" s="9">
        <f>'4'!G5</f>
        <v>24</v>
      </c>
      <c r="F6" s="9">
        <f>'5'!G5</f>
        <v>24</v>
      </c>
      <c r="G6" s="9">
        <f>'6'!G5</f>
        <v>32</v>
      </c>
      <c r="H6" s="9">
        <f>'7'!G5</f>
        <v>16</v>
      </c>
      <c r="I6" s="9">
        <f>AVERAGE(B6:H6)</f>
        <v>23.428571428571427</v>
      </c>
      <c r="J6" s="10">
        <f>RANK(I6,$I$5:$I$7,0)</f>
        <v>3</v>
      </c>
    </row>
    <row r="7" spans="1:12" ht="16.5" customHeight="1" x14ac:dyDescent="0.2">
      <c r="A7" s="8" t="str">
        <f>'7'!A6:D6</f>
        <v>O'Hanlon, McCollom &amp; Demerath</v>
      </c>
      <c r="B7" s="9">
        <f>'1'!G6</f>
        <v>36</v>
      </c>
      <c r="C7" s="9">
        <f>'2'!G6</f>
        <v>36</v>
      </c>
      <c r="D7" s="9">
        <f>'3'!G6</f>
        <v>40</v>
      </c>
      <c r="E7" s="9">
        <f>'4'!G6</f>
        <v>40</v>
      </c>
      <c r="F7" s="9">
        <f>'5'!G6</f>
        <v>40</v>
      </c>
      <c r="G7" s="9">
        <f>'6'!G6</f>
        <v>40</v>
      </c>
      <c r="H7" s="9">
        <f>'7'!G6</f>
        <v>40</v>
      </c>
      <c r="I7" s="9">
        <f>AVERAGE(B7:H7)</f>
        <v>38.857142857142854</v>
      </c>
      <c r="J7" s="10">
        <f>RANK(I7,$I$5:$I$7,0)</f>
        <v>1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0" sqref="C10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79" t="s">
        <v>17</v>
      </c>
      <c r="B1" s="79"/>
      <c r="C1" s="79"/>
      <c r="D1" s="79"/>
    </row>
    <row r="2" spans="1:4" ht="48.75" customHeight="1" x14ac:dyDescent="0.2">
      <c r="A2" s="80" t="str">
        <f>Technical!A2</f>
        <v>RFQ-16016 Non-Affiliated Hearing Officer</v>
      </c>
      <c r="B2" s="80"/>
      <c r="C2" s="80"/>
      <c r="D2" s="80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11</v>
      </c>
      <c r="C4" s="5" t="s">
        <v>18</v>
      </c>
      <c r="D4" s="6" t="s">
        <v>4</v>
      </c>
    </row>
    <row r="5" spans="1:4" ht="16.5" customHeight="1" x14ac:dyDescent="0.2">
      <c r="A5" s="8" t="str">
        <f>'7'!A4:D4</f>
        <v>Law Office of Olivia Ruiz</v>
      </c>
      <c r="B5" s="9">
        <f>'7'!E4</f>
        <v>24</v>
      </c>
      <c r="C5" s="9">
        <f>AVERAGE(B5)</f>
        <v>24</v>
      </c>
      <c r="D5" s="10">
        <f>RANK(C5,$C$5:$C$7,0)</f>
        <v>2</v>
      </c>
    </row>
    <row r="6" spans="1:4" ht="16.5" customHeight="1" x14ac:dyDescent="0.2">
      <c r="A6" s="8" t="str">
        <f>'7'!A5:D5</f>
        <v>Law Offices of Roberto Garcia</v>
      </c>
      <c r="B6" s="9">
        <f>'7'!E5</f>
        <v>24</v>
      </c>
      <c r="C6" s="9">
        <f t="shared" ref="C6:C7" si="0">AVERAGE(B6)</f>
        <v>24</v>
      </c>
      <c r="D6" s="10">
        <f>RANK(C6,$C$5:$C$7,0)</f>
        <v>2</v>
      </c>
    </row>
    <row r="7" spans="1:4" ht="16.5" customHeight="1" x14ac:dyDescent="0.2">
      <c r="A7" s="8" t="str">
        <f>'7'!A6:D6</f>
        <v>O'Hanlon, McCollom &amp; Demerath</v>
      </c>
      <c r="B7" s="9">
        <f>'7'!E6</f>
        <v>60</v>
      </c>
      <c r="C7" s="9">
        <f t="shared" si="0"/>
        <v>60</v>
      </c>
      <c r="D7" s="10">
        <f>RANK(C7,$C$5:$C$7,0)</f>
        <v>1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 Criteria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2017-07-18T16:26:43Z</dcterms:modified>
</cp:coreProperties>
</file>