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04_11.1.19\"/>
    </mc:Choice>
  </mc:AlternateContent>
  <bookViews>
    <workbookView xWindow="7740" yWindow="-180" windowWidth="17115" windowHeight="9855" tabRatio="862" activeTab="10"/>
  </bookViews>
  <sheets>
    <sheet name="Evaluator 1" sheetId="2" r:id="rId1"/>
    <sheet name="Evaluator 2" sheetId="3" r:id="rId2"/>
    <sheet name="Evaluator 3" sheetId="5" r:id="rId3"/>
    <sheet name="Evaluator 4" sheetId="9" r:id="rId4"/>
    <sheet name="Evaluator 5" sheetId="10" r:id="rId5"/>
    <sheet name="Evaluator 6" sheetId="11" r:id="rId6"/>
    <sheet name="Evaluator 7" sheetId="12" r:id="rId7"/>
    <sheet name="Evaluator 8" sheetId="4" r:id="rId8"/>
    <sheet name="HUB" sheetId="13" r:id="rId9"/>
    <sheet name="Summary" sheetId="1" r:id="rId10"/>
    <sheet name="Criteria" sheetId="14" r:id="rId11"/>
  </sheets>
  <calcPr calcId="152511"/>
</workbook>
</file>

<file path=xl/calcChain.xml><?xml version="1.0" encoding="utf-8"?>
<calcChain xmlns="http://schemas.openxmlformats.org/spreadsheetml/2006/main">
  <c r="Q19" i="14" l="1"/>
  <c r="P19" i="14"/>
  <c r="M19" i="14"/>
  <c r="J19" i="14"/>
  <c r="G19" i="14"/>
  <c r="D19" i="14"/>
  <c r="P18" i="14"/>
  <c r="M18" i="14"/>
  <c r="Q18" i="14" s="1"/>
  <c r="J18" i="14"/>
  <c r="G18" i="14"/>
  <c r="D18" i="14"/>
  <c r="P17" i="14"/>
  <c r="M17" i="14"/>
  <c r="J17" i="14"/>
  <c r="G17" i="14"/>
  <c r="D17" i="14"/>
  <c r="Q17" i="14" s="1"/>
  <c r="P16" i="14"/>
  <c r="M16" i="14"/>
  <c r="J16" i="14"/>
  <c r="G16" i="14"/>
  <c r="D16" i="14"/>
  <c r="Q16" i="14" s="1"/>
  <c r="Q15" i="14"/>
  <c r="P15" i="14"/>
  <c r="M15" i="14"/>
  <c r="J15" i="14"/>
  <c r="G15" i="14"/>
  <c r="D15" i="14"/>
  <c r="P14" i="14"/>
  <c r="M14" i="14"/>
  <c r="Q14" i="14" s="1"/>
  <c r="J14" i="14"/>
  <c r="G14" i="14"/>
  <c r="D14" i="14"/>
  <c r="P13" i="14"/>
  <c r="M13" i="14"/>
  <c r="J13" i="14"/>
  <c r="G13" i="14"/>
  <c r="D13" i="14"/>
  <c r="Q13" i="14" s="1"/>
  <c r="I5" i="4" l="1"/>
  <c r="I6" i="4"/>
  <c r="I7" i="4"/>
  <c r="I8" i="4"/>
  <c r="I9" i="4"/>
  <c r="I10" i="4"/>
  <c r="Q7" i="1" l="1"/>
  <c r="M8" i="1"/>
  <c r="M9" i="1"/>
  <c r="M10" i="1"/>
  <c r="M11" i="1"/>
  <c r="M12" i="1"/>
  <c r="M13" i="1"/>
  <c r="M7" i="1"/>
  <c r="B8" i="1"/>
  <c r="C8" i="1"/>
  <c r="D8" i="1"/>
  <c r="E8" i="1"/>
  <c r="F8" i="1"/>
  <c r="G8" i="1"/>
  <c r="I8" i="1"/>
  <c r="B9" i="1"/>
  <c r="C9" i="1"/>
  <c r="D9" i="1"/>
  <c r="E9" i="1"/>
  <c r="F9" i="1"/>
  <c r="G9" i="1"/>
  <c r="I9" i="1"/>
  <c r="B10" i="1"/>
  <c r="C10" i="1"/>
  <c r="D10" i="1"/>
  <c r="E10" i="1"/>
  <c r="F10" i="1"/>
  <c r="G10" i="1"/>
  <c r="I10" i="1"/>
  <c r="B11" i="1"/>
  <c r="C11" i="1"/>
  <c r="D11" i="1"/>
  <c r="E11" i="1"/>
  <c r="F11" i="1"/>
  <c r="G11" i="1"/>
  <c r="I11" i="1"/>
  <c r="B12" i="1"/>
  <c r="C12" i="1"/>
  <c r="D12" i="1"/>
  <c r="E12" i="1"/>
  <c r="F12" i="1"/>
  <c r="G12" i="1"/>
  <c r="I12" i="1"/>
  <c r="B13" i="1"/>
  <c r="C13" i="1"/>
  <c r="D13" i="1"/>
  <c r="E13" i="1"/>
  <c r="F13" i="1"/>
  <c r="G13" i="1"/>
  <c r="I13" i="1"/>
  <c r="I7" i="1"/>
  <c r="G7" i="1"/>
  <c r="F7" i="1"/>
  <c r="E7" i="1"/>
  <c r="D7" i="1"/>
  <c r="C7" i="1"/>
  <c r="B7" i="1"/>
  <c r="H10" i="4"/>
  <c r="H9" i="4"/>
  <c r="H8" i="4"/>
  <c r="H7" i="4"/>
  <c r="H6" i="4"/>
  <c r="H5" i="4"/>
  <c r="H4" i="4"/>
  <c r="H10" i="12"/>
  <c r="H9" i="12"/>
  <c r="H8" i="12"/>
  <c r="H7" i="12"/>
  <c r="H6" i="12"/>
  <c r="H5" i="12"/>
  <c r="H4" i="12"/>
  <c r="H10" i="11"/>
  <c r="H9" i="11"/>
  <c r="H8" i="11"/>
  <c r="H7" i="11"/>
  <c r="H6" i="11"/>
  <c r="H5" i="11"/>
  <c r="H4" i="11"/>
  <c r="H10" i="10"/>
  <c r="H9" i="10"/>
  <c r="H8" i="10"/>
  <c r="H7" i="10"/>
  <c r="H6" i="10"/>
  <c r="H5" i="10"/>
  <c r="H4" i="10"/>
  <c r="H10" i="9"/>
  <c r="H9" i="9"/>
  <c r="H8" i="9"/>
  <c r="H7" i="9"/>
  <c r="H6" i="9"/>
  <c r="H5" i="9"/>
  <c r="H4" i="9"/>
  <c r="H10" i="5"/>
  <c r="H9" i="5"/>
  <c r="H8" i="5"/>
  <c r="H7" i="5"/>
  <c r="H6" i="5"/>
  <c r="H5" i="5"/>
  <c r="H4" i="5"/>
  <c r="H10" i="3"/>
  <c r="H9" i="3"/>
  <c r="H8" i="3"/>
  <c r="H7" i="3"/>
  <c r="H6" i="3"/>
  <c r="H5" i="3"/>
  <c r="H4" i="3"/>
  <c r="H5" i="2"/>
  <c r="H6" i="2"/>
  <c r="H7" i="2"/>
  <c r="H8" i="2"/>
  <c r="H9" i="2"/>
  <c r="H10" i="2"/>
  <c r="H4" i="2"/>
  <c r="I10" i="13" l="1"/>
  <c r="I9" i="13"/>
  <c r="I8" i="13"/>
  <c r="I7" i="13"/>
  <c r="I6" i="13"/>
  <c r="I5" i="13"/>
  <c r="I4" i="13"/>
  <c r="I10" i="12"/>
  <c r="H13" i="1" s="1"/>
  <c r="I9" i="12"/>
  <c r="H12" i="1" s="1"/>
  <c r="I8" i="12"/>
  <c r="H11" i="1" s="1"/>
  <c r="I7" i="12"/>
  <c r="H10" i="1" s="1"/>
  <c r="I6" i="12"/>
  <c r="H9" i="1" s="1"/>
  <c r="I5" i="12"/>
  <c r="H8" i="1" s="1"/>
  <c r="I4" i="12"/>
  <c r="H7" i="1" s="1"/>
  <c r="I4" i="4"/>
  <c r="I10" i="11"/>
  <c r="I9" i="11"/>
  <c r="I8" i="11"/>
  <c r="I7" i="11"/>
  <c r="I6" i="11"/>
  <c r="I5" i="11"/>
  <c r="I4" i="11"/>
  <c r="I10" i="10"/>
  <c r="I9" i="10"/>
  <c r="I8" i="10"/>
  <c r="I7" i="10"/>
  <c r="I6" i="10"/>
  <c r="I5" i="10"/>
  <c r="I4" i="10"/>
  <c r="I10" i="9"/>
  <c r="I9" i="9"/>
  <c r="I8" i="9"/>
  <c r="I7" i="9"/>
  <c r="I6" i="9"/>
  <c r="I5" i="9"/>
  <c r="I4" i="9"/>
  <c r="I10" i="5"/>
  <c r="I9" i="5"/>
  <c r="I8" i="5"/>
  <c r="I7" i="5"/>
  <c r="I6" i="5"/>
  <c r="I5" i="5"/>
  <c r="I4" i="5"/>
  <c r="I10" i="3"/>
  <c r="I9" i="3"/>
  <c r="I8" i="3"/>
  <c r="I7" i="3"/>
  <c r="I6" i="3"/>
  <c r="I5" i="3"/>
  <c r="I4" i="3"/>
  <c r="I4" i="2"/>
  <c r="N7" i="1" l="1"/>
  <c r="N9" i="1"/>
  <c r="N8" i="1"/>
  <c r="N10" i="1"/>
  <c r="N11" i="1"/>
  <c r="N12" i="1"/>
  <c r="N13" i="1"/>
  <c r="M6" i="1"/>
  <c r="A10" i="1"/>
  <c r="A11" i="1"/>
  <c r="A12" i="1"/>
  <c r="A13" i="1"/>
  <c r="O8" i="1" l="1"/>
  <c r="O9" i="1"/>
  <c r="O11" i="1"/>
  <c r="O10" i="1"/>
  <c r="O7" i="1"/>
  <c r="O13" i="1"/>
  <c r="O12" i="1"/>
  <c r="I7" i="2"/>
  <c r="J10" i="1" s="1"/>
  <c r="Q10" i="1" s="1"/>
  <c r="I8" i="2"/>
  <c r="J11" i="1" s="1"/>
  <c r="Q11" i="1" s="1"/>
  <c r="I9" i="2"/>
  <c r="J12" i="1" s="1"/>
  <c r="Q12" i="1" s="1"/>
  <c r="I10" i="2"/>
  <c r="J13" i="1" s="1"/>
  <c r="Q13" i="1" s="1"/>
  <c r="I5" i="2"/>
  <c r="I6" i="2"/>
  <c r="A8" i="1" l="1"/>
  <c r="A9" i="1"/>
  <c r="A7" i="1"/>
  <c r="J7" i="1" l="1"/>
  <c r="J9" i="1"/>
  <c r="Q9" i="1" s="1"/>
  <c r="J8" i="1"/>
  <c r="Q8" i="1" s="1"/>
  <c r="R8" i="1" l="1"/>
  <c r="R9" i="1"/>
  <c r="R7" i="1"/>
  <c r="R12" i="1"/>
  <c r="R10" i="1"/>
  <c r="R11" i="1"/>
  <c r="R13" i="1"/>
  <c r="K8" i="1"/>
  <c r="K9" i="1"/>
  <c r="K10" i="1"/>
  <c r="K13" i="1"/>
  <c r="K11" i="1"/>
  <c r="K12" i="1"/>
  <c r="K7" i="1"/>
</calcChain>
</file>

<file path=xl/sharedStrings.xml><?xml version="1.0" encoding="utf-8"?>
<sst xmlns="http://schemas.openxmlformats.org/spreadsheetml/2006/main" count="176" uniqueCount="51">
  <si>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</si>
  <si>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</si>
  <si>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</si>
  <si>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</si>
  <si>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</si>
  <si>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</si>
  <si>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</si>
  <si>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</si>
  <si>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</si>
  <si>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</si>
  <si>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</si>
  <si>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</si>
  <si>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</si>
  <si>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Criteria 5</t>
  </si>
  <si>
    <t>Total</t>
  </si>
  <si>
    <t>EVALUATION SUMMARY</t>
  </si>
  <si>
    <t>Average Tech. Score</t>
  </si>
  <si>
    <t>Technical Ranking</t>
  </si>
  <si>
    <t>Non Tech Ranking</t>
  </si>
  <si>
    <t>Non-Tech Score (cost)</t>
  </si>
  <si>
    <t>Total Ranking</t>
  </si>
  <si>
    <t>Non Technical</t>
  </si>
  <si>
    <t>Summary</t>
  </si>
  <si>
    <t>updated 11/17</t>
  </si>
  <si>
    <t>ABM</t>
  </si>
  <si>
    <t>Camelot</t>
  </si>
  <si>
    <t>HHS</t>
  </si>
  <si>
    <t>LGC Global</t>
  </si>
  <si>
    <t>Metroclean</t>
  </si>
  <si>
    <t>TDIndustries</t>
  </si>
  <si>
    <t>Transwestern</t>
  </si>
  <si>
    <t>Evaluator 8</t>
  </si>
  <si>
    <t>RFP730-19180 UH Sugarland Katy Facility Maintenance</t>
  </si>
  <si>
    <t>Technical including HUB</t>
  </si>
  <si>
    <t xml:space="preserve">University of Houston Evaluation Matrix         
</t>
  </si>
  <si>
    <t>Name</t>
  </si>
  <si>
    <t>Evaluation Due Date</t>
  </si>
  <si>
    <t>9/13/19 @ 3 PM</t>
  </si>
  <si>
    <t xml:space="preserve"> Criteria 1</t>
  </si>
  <si>
    <t xml:space="preserve"> Criteria 2</t>
  </si>
  <si>
    <t xml:space="preserve"> Criteria 3</t>
  </si>
  <si>
    <t xml:space="preserve"> Criteria 4</t>
  </si>
  <si>
    <t xml:space="preserve"> Criteria 5</t>
  </si>
  <si>
    <t>Strength of Facility Maintenance, Custodial and Landscape Services and Pest Control experience, performance and relationships in comparably sized Tier 1 research Institution.</t>
  </si>
  <si>
    <t>Ability to meet the scope of the proposed work for the University’s  Facilities  as defined in this RFP</t>
  </si>
  <si>
    <t>The vendor’s past performance with the University of Houston System</t>
  </si>
  <si>
    <t>Respondent’s Past HUB/MBE/WBE Goal Attainment and Quality of Procedures for UHS HUB Goal Attainment on this Project 
**ONLY HUB WILL EVALUATE**</t>
  </si>
  <si>
    <t>Points (1-5)</t>
  </si>
  <si>
    <t>Non-Disclosure:</t>
  </si>
  <si>
    <t>Updated: 6/18</t>
  </si>
  <si>
    <t>Cost, Delivery and Financial Proposal
**ONLY EVALUATOR 8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</si>
</sst>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1"/>
      <color rgb="FF006100"/>
      <name val="Calibri"/>
      <family val="2"/>
      <scheme val="minor"/>
    </font>
    <font>
      <sz val="11"/>
      <color rgb="FF9C0006"/>
      <name val="Calibri"/>
      <family val="2"/>
      <scheme val="minor"/>
    </font>
    <font>
      <b/>
      <sz val="10"/>
      <name val="Arial"/>
      <family val="2"/>
    </font>
    <font>
      <sz val="10"/>
      <color rgb="FFFF0000"/>
      <name val="Arial"/>
      <family val="2"/>
    </font>
    <font>
      <b/>
      <sz val="11"/>
      <color theme="1"/>
      <name val="Calibri"/>
      <family val="2"/>
      <scheme val="minor"/>
    </font>
    <font>
      <sz val="10"/>
      <color theme="1"/>
      <name val="Arial"/>
      <family val="2"/>
    </font>
    <font>
      <b/>
      <sz val="10"/>
      <color theme="1"/>
      <name val="Arial"/>
      <family val="2"/>
    </font>
    <font>
      <b/>
      <sz val="8"/>
      <name val="Arial"/>
      <family val="2"/>
    </font>
    <font>
      <b/>
      <sz val="10"/>
      <color rgb="FFFF0000"/>
      <name val="Arial"/>
      <family val="2"/>
    </font>
  </fonts>
  <fills count="35">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42" fillId="26" borderId="0" applyNumberFormat="0" applyBorder="0" applyAlignment="0" applyProtection="0"/>
    <xf numFmtId="0" fontId="43" fillId="27" borderId="0" applyNumberFormat="0" applyBorder="0" applyAlignment="0" applyProtection="0"/>
    <xf numFmtId="0" fontId="2" fillId="0" borderId="0"/>
    <xf numFmtId="0" fontId="14" fillId="0" borderId="0"/>
    <xf numFmtId="0" fontId="14" fillId="2" borderId="1" applyNumberFormat="0" applyFont="0" applyAlignment="0" applyProtection="0"/>
    <xf numFmtId="0" fontId="2" fillId="0" borderId="0"/>
    <xf numFmtId="0" fontId="1" fillId="0" borderId="0"/>
  </cellStyleXfs>
  <cellXfs count="98">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0" xfId="0" applyFont="1"/>
    <xf numFmtId="0" fontId="36" fillId="0" borderId="0" xfId="0" applyFont="1"/>
    <xf numFmtId="0" fontId="37" fillId="0" borderId="0" xfId="0" applyFont="1"/>
    <xf numFmtId="0" fontId="35" fillId="0" borderId="10" xfId="47" applyFont="1" applyBorder="1" applyAlignment="1">
      <alignment horizontal="right"/>
    </xf>
    <xf numFmtId="0" fontId="37" fillId="0" borderId="10" xfId="47" applyFont="1" applyBorder="1" applyAlignment="1">
      <alignment horizontal="right"/>
    </xf>
    <xf numFmtId="0" fontId="38" fillId="0" borderId="10" xfId="47" applyFont="1" applyFill="1" applyBorder="1" applyAlignment="1">
      <alignment horizontal="right"/>
    </xf>
    <xf numFmtId="0" fontId="38" fillId="0" borderId="0" xfId="0" applyFont="1" applyFill="1" applyBorder="1"/>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2" fillId="25" borderId="0" xfId="0" applyFont="1" applyFill="1" applyAlignment="1"/>
    <xf numFmtId="0" fontId="13" fillId="25" borderId="0" xfId="0" applyFont="1" applyFill="1"/>
    <xf numFmtId="0" fontId="40"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1"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42" fillId="26" borderId="13" xfId="97" applyBorder="1" applyAlignment="1">
      <alignment horizontal="right"/>
    </xf>
    <xf numFmtId="0" fontId="45" fillId="0" borderId="0" xfId="100" applyFont="1"/>
    <xf numFmtId="0" fontId="42" fillId="26" borderId="15" xfId="97" applyBorder="1" applyAlignment="1">
      <alignment horizontal="right"/>
    </xf>
    <xf numFmtId="0" fontId="43" fillId="27" borderId="15" xfId="98" applyBorder="1" applyAlignment="1">
      <alignment horizontal="right"/>
    </xf>
    <xf numFmtId="0" fontId="14" fillId="0" borderId="0" xfId="100" applyFont="1"/>
    <xf numFmtId="0" fontId="14" fillId="0" borderId="0" xfId="100" applyFont="1"/>
    <xf numFmtId="0" fontId="14" fillId="0" borderId="0" xfId="100" applyFont="1"/>
    <xf numFmtId="0" fontId="14" fillId="0" borderId="0" xfId="100" applyFont="1"/>
    <xf numFmtId="0" fontId="14" fillId="0" borderId="0" xfId="100" applyFont="1"/>
    <xf numFmtId="0" fontId="14" fillId="0" borderId="0" xfId="100" applyFont="1"/>
    <xf numFmtId="0" fontId="14" fillId="0" borderId="0" xfId="100" applyFont="1"/>
    <xf numFmtId="0" fontId="14" fillId="0" borderId="0" xfId="100" applyFont="1"/>
    <xf numFmtId="0" fontId="14" fillId="25" borderId="0" xfId="100" applyFont="1" applyFill="1"/>
    <xf numFmtId="0" fontId="12" fillId="25" borderId="0" xfId="100" applyFont="1" applyFill="1"/>
    <xf numFmtId="0" fontId="13" fillId="25" borderId="0" xfId="100" applyFont="1" applyFill="1"/>
    <xf numFmtId="0" fontId="47" fillId="25" borderId="0" xfId="103" applyFont="1" applyFill="1" applyBorder="1" applyAlignment="1"/>
    <xf numFmtId="0" fontId="48" fillId="25" borderId="0" xfId="103" applyFont="1" applyFill="1" applyBorder="1" applyAlignment="1"/>
    <xf numFmtId="0" fontId="14" fillId="25" borderId="0" xfId="100" applyFont="1" applyFill="1" applyAlignment="1">
      <alignment horizontal="center"/>
    </xf>
    <xf numFmtId="0" fontId="49" fillId="25" borderId="0" xfId="100" applyFont="1" applyFill="1" applyAlignment="1">
      <alignment wrapText="1"/>
    </xf>
    <xf numFmtId="0" fontId="49" fillId="25" borderId="19" xfId="100" applyFont="1" applyFill="1" applyBorder="1" applyAlignment="1">
      <alignment horizontal="right" wrapText="1"/>
    </xf>
    <xf numFmtId="0" fontId="49" fillId="25" borderId="0" xfId="100" applyFont="1" applyFill="1" applyBorder="1" applyAlignment="1">
      <alignment horizontal="right" wrapText="1"/>
    </xf>
    <xf numFmtId="0" fontId="49" fillId="25" borderId="20" xfId="100" applyFont="1" applyFill="1" applyBorder="1" applyAlignment="1">
      <alignment horizontal="right" wrapText="1"/>
    </xf>
    <xf numFmtId="0" fontId="49" fillId="30" borderId="21" xfId="100" applyFont="1" applyFill="1" applyBorder="1" applyAlignment="1">
      <alignment horizontal="right" wrapText="1"/>
    </xf>
    <xf numFmtId="0" fontId="49" fillId="25" borderId="0" xfId="100" applyFont="1" applyFill="1" applyAlignment="1">
      <alignment horizontal="center" wrapText="1"/>
    </xf>
    <xf numFmtId="0" fontId="14" fillId="28" borderId="22" xfId="100" applyFont="1" applyFill="1" applyBorder="1"/>
    <xf numFmtId="0" fontId="14" fillId="32" borderId="20" xfId="100" applyFont="1" applyFill="1" applyBorder="1"/>
    <xf numFmtId="0" fontId="50" fillId="33" borderId="23" xfId="100" applyFont="1" applyFill="1" applyBorder="1"/>
    <xf numFmtId="0" fontId="14" fillId="34" borderId="24" xfId="100" applyFont="1" applyFill="1" applyBorder="1"/>
    <xf numFmtId="0" fontId="14" fillId="34" borderId="0" xfId="100" applyFont="1" applyFill="1" applyBorder="1"/>
    <xf numFmtId="0" fontId="14" fillId="25" borderId="10" xfId="100" applyFont="1" applyFill="1" applyBorder="1"/>
    <xf numFmtId="0" fontId="50" fillId="25" borderId="0" xfId="100" applyFont="1" applyFill="1"/>
    <xf numFmtId="0" fontId="14" fillId="25" borderId="0" xfId="100" applyFont="1" applyFill="1" applyAlignment="1">
      <alignment wrapText="1"/>
    </xf>
    <xf numFmtId="0" fontId="46" fillId="25" borderId="0" xfId="103" applyFont="1" applyFill="1" applyAlignment="1">
      <alignment vertical="center"/>
    </xf>
    <xf numFmtId="0" fontId="1" fillId="25" borderId="0" xfId="103" applyFont="1" applyFill="1"/>
    <xf numFmtId="0" fontId="46" fillId="25" borderId="0" xfId="103" applyFont="1" applyFill="1"/>
    <xf numFmtId="0" fontId="44" fillId="25" borderId="0" xfId="100" applyFont="1" applyFill="1"/>
    <xf numFmtId="0" fontId="1" fillId="25" borderId="0" xfId="103" applyFill="1"/>
    <xf numFmtId="0" fontId="41" fillId="25" borderId="0" xfId="100" applyFont="1" applyFill="1"/>
    <xf numFmtId="0" fontId="44" fillId="0" borderId="0" xfId="100" applyFont="1" applyAlignment="1">
      <alignment horizontal="left"/>
    </xf>
    <xf numFmtId="0" fontId="37" fillId="0" borderId="10" xfId="47" applyFont="1" applyBorder="1" applyAlignment="1">
      <alignment horizontal="left"/>
    </xf>
    <xf numFmtId="0" fontId="39" fillId="25" borderId="0" xfId="0" applyFont="1" applyFill="1" applyAlignment="1">
      <alignment horizontal="right"/>
    </xf>
    <xf numFmtId="0" fontId="39" fillId="25" borderId="0" xfId="0" applyFont="1" applyFill="1" applyBorder="1" applyAlignment="1">
      <alignment horizontal="right"/>
    </xf>
    <xf numFmtId="0" fontId="39" fillId="0" borderId="0" xfId="0" applyFont="1" applyFill="1" applyAlignment="1">
      <alignment horizontal="left"/>
    </xf>
    <xf numFmtId="0" fontId="39" fillId="25" borderId="0" xfId="0" applyFont="1" applyFill="1" applyAlignment="1">
      <alignment horizontal="center"/>
    </xf>
    <xf numFmtId="0" fontId="12" fillId="25" borderId="0" xfId="100" applyFont="1" applyFill="1" applyAlignment="1">
      <alignment horizontal="left" wrapText="1"/>
    </xf>
    <xf numFmtId="0" fontId="14" fillId="28" borderId="0" xfId="103" applyFont="1" applyFill="1" applyBorder="1" applyAlignment="1">
      <alignment horizontal="center"/>
    </xf>
    <xf numFmtId="164" fontId="47" fillId="0" borderId="0" xfId="103" applyNumberFormat="1" applyFont="1" applyFill="1" applyBorder="1" applyAlignment="1">
      <alignment horizontal="center"/>
    </xf>
    <xf numFmtId="0" fontId="44" fillId="29" borderId="16" xfId="100" applyFont="1" applyFill="1" applyBorder="1" applyAlignment="1">
      <alignment horizontal="left"/>
    </xf>
    <xf numFmtId="0" fontId="44" fillId="29" borderId="17" xfId="100" applyFont="1" applyFill="1" applyBorder="1" applyAlignment="1">
      <alignment horizontal="left"/>
    </xf>
    <xf numFmtId="0" fontId="44" fillId="29" borderId="18" xfId="100" applyFont="1" applyFill="1" applyBorder="1" applyAlignment="1">
      <alignment horizontal="left"/>
    </xf>
    <xf numFmtId="0" fontId="35" fillId="25" borderId="16" xfId="100" applyFont="1" applyFill="1" applyBorder="1" applyAlignment="1">
      <alignment horizontal="left" vertical="top" wrapText="1"/>
    </xf>
    <xf numFmtId="0" fontId="35" fillId="25" borderId="17" xfId="100" applyFont="1" applyFill="1" applyBorder="1" applyAlignment="1">
      <alignment horizontal="left" vertical="top" wrapText="1"/>
    </xf>
    <xf numFmtId="0" fontId="35" fillId="25" borderId="18" xfId="100" applyFont="1" applyFill="1" applyBorder="1" applyAlignment="1">
      <alignment horizontal="left" vertical="top" wrapText="1"/>
    </xf>
    <xf numFmtId="0" fontId="36" fillId="25" borderId="16" xfId="100" applyFont="1" applyFill="1" applyBorder="1" applyAlignment="1">
      <alignment horizontal="left" vertical="top" wrapText="1"/>
    </xf>
    <xf numFmtId="0" fontId="36" fillId="25" borderId="17" xfId="100" applyFont="1" applyFill="1" applyBorder="1" applyAlignment="1">
      <alignment horizontal="left" vertical="top" wrapText="1"/>
    </xf>
    <xf numFmtId="0" fontId="36" fillId="25" borderId="18" xfId="100" applyFont="1" applyFill="1" applyBorder="1" applyAlignment="1">
      <alignment horizontal="left" vertical="top" wrapText="1"/>
    </xf>
    <xf numFmtId="0" fontId="14" fillId="31" borderId="0" xfId="100" applyFont="1" applyFill="1" applyBorder="1" applyAlignment="1">
      <alignment horizontal="center" vertical="center"/>
    </xf>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xfId="98" builtinId="27"/>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97"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2"/>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100"/>
    <cellStyle name="Normal 6" xfId="99"/>
    <cellStyle name="Normal 7" xfId="103"/>
    <cellStyle name="Note 2" xfId="5"/>
    <cellStyle name="Note 3" xfId="89"/>
    <cellStyle name="Note 4" xfId="42"/>
    <cellStyle name="Note 4 2" xfId="101"/>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23</xdr:row>
      <xdr:rowOff>9525</xdr:rowOff>
    </xdr:from>
    <xdr:ext cx="6800850" cy="3533775"/>
    <xdr:sp macro="" textlink="">
      <xdr:nvSpPr>
        <xdr:cNvPr id="3" name="TextBox 2"/>
        <xdr:cNvSpPr txBox="1"/>
      </xdr:nvSpPr>
      <xdr:spPr>
        <a:xfrm>
          <a:off x="9525" y="53054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E42" sqref="E42"/>
    </sheetView>
  </sheetViews>
  <sheetFormatPr defaultRowHeight="12.75" x14ac:dyDescent="0.2"/>
  <cols>
    <col min="1" max="3" width="9.42578125" customWidth="1"/>
    <col min="4" max="7" width="8.85546875" customWidth="1"/>
    <col min="8" max="8" width="8.85546875" style="7" customWidth="1"/>
    <col min="9" max="9" width="9.42578125" customWidth="1"/>
  </cols>
  <sheetData>
    <row r="1" spans="1:12" ht="15.75" x14ac:dyDescent="0.25">
      <c r="A1" s="16" t="s">
        <v>0</v>
      </c>
      <c r="B1" s="8"/>
      <c r="C1" s="8"/>
      <c r="D1" s="8"/>
      <c r="E1" s="4"/>
      <c r="F1" s="4"/>
      <c r="G1" s="4"/>
      <c r="H1" s="4"/>
      <c r="I1" s="4"/>
    </row>
    <row r="2" spans="1:12" ht="15.75" x14ac:dyDescent="0.25">
      <c r="A2" s="2"/>
      <c r="B2" s="1"/>
      <c r="C2" s="3"/>
      <c r="D2" s="3"/>
      <c r="E2" s="3"/>
      <c r="F2" s="3"/>
      <c r="G2" s="3"/>
      <c r="H2" s="3"/>
      <c r="I2" s="3"/>
      <c r="J2" s="3"/>
      <c r="K2" s="3"/>
    </row>
    <row r="3" spans="1:12" s="6" customFormat="1" x14ac:dyDescent="0.2">
      <c r="A3" s="80"/>
      <c r="B3" s="80"/>
      <c r="C3" s="80"/>
      <c r="D3" s="12" t="s">
        <v>9</v>
      </c>
      <c r="E3" s="13" t="s">
        <v>10</v>
      </c>
      <c r="F3" s="13" t="s">
        <v>11</v>
      </c>
      <c r="G3" s="13" t="s">
        <v>12</v>
      </c>
      <c r="H3" s="13" t="s">
        <v>13</v>
      </c>
      <c r="I3" s="14" t="s">
        <v>14</v>
      </c>
    </row>
    <row r="4" spans="1:12" x14ac:dyDescent="0.2">
      <c r="A4" s="79" t="s">
        <v>24</v>
      </c>
      <c r="B4" s="79"/>
      <c r="C4" s="79"/>
      <c r="D4" s="9">
        <v>0</v>
      </c>
      <c r="E4" s="45">
        <v>13.6</v>
      </c>
      <c r="F4" s="45">
        <v>13.6</v>
      </c>
      <c r="G4" s="45">
        <v>2.5</v>
      </c>
      <c r="H4" s="11">
        <f>HUB!H4</f>
        <v>5</v>
      </c>
      <c r="I4" s="15">
        <f>SUM(E4:H4)</f>
        <v>34.700000000000003</v>
      </c>
    </row>
    <row r="5" spans="1:12" x14ac:dyDescent="0.2">
      <c r="A5" s="79" t="s">
        <v>25</v>
      </c>
      <c r="B5" s="79"/>
      <c r="C5" s="79"/>
      <c r="D5" s="9">
        <v>0</v>
      </c>
      <c r="E5" s="45">
        <v>13.2</v>
      </c>
      <c r="F5" s="45">
        <v>14</v>
      </c>
      <c r="G5" s="45">
        <v>1.4</v>
      </c>
      <c r="H5" s="11">
        <f>HUB!H5</f>
        <v>5</v>
      </c>
      <c r="I5" s="15">
        <f t="shared" ref="I5:I10" si="0">SUM(D5:H5)</f>
        <v>33.599999999999994</v>
      </c>
      <c r="L5" s="5"/>
    </row>
    <row r="6" spans="1:12" x14ac:dyDescent="0.2">
      <c r="A6" s="79" t="s">
        <v>26</v>
      </c>
      <c r="B6" s="79"/>
      <c r="C6" s="79"/>
      <c r="D6" s="9">
        <v>0</v>
      </c>
      <c r="E6" s="45">
        <v>16.399999999999999</v>
      </c>
      <c r="F6" s="45">
        <v>15.6</v>
      </c>
      <c r="G6" s="45">
        <v>1.4</v>
      </c>
      <c r="H6" s="11">
        <f>HUB!H6</f>
        <v>5</v>
      </c>
      <c r="I6" s="15">
        <f t="shared" si="0"/>
        <v>38.4</v>
      </c>
      <c r="L6" s="5"/>
    </row>
    <row r="7" spans="1:12" x14ac:dyDescent="0.2">
      <c r="A7" s="79" t="s">
        <v>27</v>
      </c>
      <c r="B7" s="79"/>
      <c r="C7" s="79"/>
      <c r="D7" s="9">
        <v>0</v>
      </c>
      <c r="E7" s="45">
        <v>16.8</v>
      </c>
      <c r="F7" s="45">
        <v>16</v>
      </c>
      <c r="G7" s="45">
        <v>1.4</v>
      </c>
      <c r="H7" s="11">
        <f>HUB!H7</f>
        <v>5</v>
      </c>
      <c r="I7" s="15">
        <f t="shared" si="0"/>
        <v>39.199999999999996</v>
      </c>
    </row>
    <row r="8" spans="1:12" x14ac:dyDescent="0.2">
      <c r="A8" s="79" t="s">
        <v>28</v>
      </c>
      <c r="B8" s="79"/>
      <c r="C8" s="79"/>
      <c r="D8" s="9">
        <v>0</v>
      </c>
      <c r="E8" s="45">
        <v>13.6</v>
      </c>
      <c r="F8" s="45">
        <v>14.4</v>
      </c>
      <c r="G8" s="45">
        <v>3.9</v>
      </c>
      <c r="H8" s="11">
        <f>HUB!H8</f>
        <v>5</v>
      </c>
      <c r="I8" s="15">
        <f t="shared" si="0"/>
        <v>36.9</v>
      </c>
    </row>
    <row r="9" spans="1:12" x14ac:dyDescent="0.2">
      <c r="A9" s="79" t="s">
        <v>29</v>
      </c>
      <c r="B9" s="79"/>
      <c r="C9" s="79"/>
      <c r="D9" s="9">
        <v>0</v>
      </c>
      <c r="E9" s="45">
        <v>17.600000000000001</v>
      </c>
      <c r="F9" s="45">
        <v>18</v>
      </c>
      <c r="G9" s="45">
        <v>4.5999999999999996</v>
      </c>
      <c r="H9" s="11">
        <f>HUB!H9</f>
        <v>5</v>
      </c>
      <c r="I9" s="15">
        <f t="shared" si="0"/>
        <v>45.2</v>
      </c>
    </row>
    <row r="10" spans="1:12" x14ac:dyDescent="0.2">
      <c r="A10" s="79" t="s">
        <v>30</v>
      </c>
      <c r="B10" s="79"/>
      <c r="C10" s="79"/>
      <c r="D10" s="9">
        <v>0</v>
      </c>
      <c r="E10" s="45">
        <v>13.6</v>
      </c>
      <c r="F10" s="45">
        <v>14.4</v>
      </c>
      <c r="G10" s="45">
        <v>4.3</v>
      </c>
      <c r="H10" s="11">
        <f>HUB!H10</f>
        <v>5</v>
      </c>
      <c r="I10" s="15">
        <f t="shared" si="0"/>
        <v>37.299999999999997</v>
      </c>
    </row>
  </sheetData>
  <mergeCells count="8">
    <mergeCell ref="A10:C10"/>
    <mergeCell ref="A4:C4"/>
    <mergeCell ref="A5:C5"/>
    <mergeCell ref="A3:C3"/>
    <mergeCell ref="A6:C6"/>
    <mergeCell ref="A7:C7"/>
    <mergeCell ref="A8:C8"/>
    <mergeCell ref="A9:C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H9" sqref="H9"/>
    </sheetView>
  </sheetViews>
  <sheetFormatPr defaultRowHeight="12.75" x14ac:dyDescent="0.2"/>
  <sheetData>
    <row r="1" spans="1:15" ht="15.75" x14ac:dyDescent="0.25">
      <c r="A1" s="16" t="s">
        <v>0</v>
      </c>
      <c r="B1" s="8"/>
      <c r="C1" s="8"/>
      <c r="D1" s="8"/>
      <c r="E1" s="4"/>
      <c r="F1" s="4"/>
      <c r="G1" s="4"/>
      <c r="H1" s="4"/>
      <c r="I1" s="4"/>
      <c r="J1" s="4"/>
    </row>
    <row r="2" spans="1:15" ht="15.75" x14ac:dyDescent="0.25">
      <c r="A2" s="4"/>
      <c r="B2" s="3"/>
      <c r="C2" s="3"/>
      <c r="D2" s="3"/>
      <c r="E2" s="3"/>
      <c r="F2" s="3"/>
      <c r="G2" s="3"/>
      <c r="H2" s="3"/>
      <c r="I2" s="3"/>
      <c r="J2" s="3"/>
    </row>
    <row r="3" spans="1:15" x14ac:dyDescent="0.2">
      <c r="A3" s="80"/>
      <c r="B3" s="80"/>
      <c r="C3" s="80"/>
      <c r="D3" s="12" t="s">
        <v>9</v>
      </c>
      <c r="E3" s="13" t="s">
        <v>10</v>
      </c>
      <c r="F3" s="13" t="s">
        <v>11</v>
      </c>
      <c r="G3" s="13" t="s">
        <v>12</v>
      </c>
      <c r="H3" s="13" t="s">
        <v>13</v>
      </c>
      <c r="I3" s="14" t="s">
        <v>14</v>
      </c>
      <c r="J3" s="6"/>
      <c r="K3" s="6"/>
      <c r="L3" s="6"/>
      <c r="M3" s="6"/>
      <c r="N3" s="6"/>
      <c r="O3" s="6"/>
    </row>
    <row r="4" spans="1:15" x14ac:dyDescent="0.2">
      <c r="A4" s="79" t="s">
        <v>24</v>
      </c>
      <c r="B4" s="79"/>
      <c r="C4" s="79"/>
      <c r="D4" s="9">
        <v>0</v>
      </c>
      <c r="E4" s="47">
        <v>12</v>
      </c>
      <c r="F4" s="47">
        <v>12</v>
      </c>
      <c r="G4" s="47">
        <v>4</v>
      </c>
      <c r="H4" s="11">
        <f>HUB!H4</f>
        <v>5</v>
      </c>
      <c r="I4" s="15">
        <f>SUM(E4:H4)</f>
        <v>33</v>
      </c>
      <c r="J4" s="7"/>
      <c r="K4" s="7"/>
      <c r="L4" s="7"/>
      <c r="M4" s="7"/>
      <c r="N4" s="7"/>
      <c r="O4" s="7"/>
    </row>
    <row r="5" spans="1:15" x14ac:dyDescent="0.2">
      <c r="A5" s="79" t="s">
        <v>25</v>
      </c>
      <c r="B5" s="79"/>
      <c r="C5" s="79"/>
      <c r="D5" s="9">
        <v>0</v>
      </c>
      <c r="E5" s="47">
        <v>16</v>
      </c>
      <c r="F5" s="47">
        <v>16</v>
      </c>
      <c r="G5" s="47">
        <v>2</v>
      </c>
      <c r="H5" s="11">
        <f>HUB!H5</f>
        <v>5</v>
      </c>
      <c r="I5" s="15">
        <f t="shared" ref="I5:I10" si="0">SUM(D5:H5)</f>
        <v>39</v>
      </c>
      <c r="J5" s="7"/>
      <c r="K5" s="7"/>
      <c r="L5" s="7"/>
      <c r="M5" s="7"/>
      <c r="N5" s="7"/>
      <c r="O5" s="7"/>
    </row>
    <row r="6" spans="1:15" x14ac:dyDescent="0.2">
      <c r="A6" s="79" t="s">
        <v>26</v>
      </c>
      <c r="B6" s="79"/>
      <c r="C6" s="79"/>
      <c r="D6" s="9">
        <v>0</v>
      </c>
      <c r="E6" s="47">
        <v>16</v>
      </c>
      <c r="F6" s="47">
        <v>16</v>
      </c>
      <c r="G6" s="47">
        <v>2</v>
      </c>
      <c r="H6" s="11">
        <f>HUB!H6</f>
        <v>5</v>
      </c>
      <c r="I6" s="15">
        <f t="shared" si="0"/>
        <v>39</v>
      </c>
      <c r="J6" s="7"/>
      <c r="K6" s="7"/>
      <c r="L6" s="7"/>
      <c r="M6" s="7"/>
      <c r="N6" s="7"/>
      <c r="O6" s="7"/>
    </row>
    <row r="7" spans="1:15" x14ac:dyDescent="0.2">
      <c r="A7" s="79" t="s">
        <v>27</v>
      </c>
      <c r="B7" s="79"/>
      <c r="C7" s="79"/>
      <c r="D7" s="9">
        <v>0</v>
      </c>
      <c r="E7" s="47">
        <v>16</v>
      </c>
      <c r="F7" s="47">
        <v>12</v>
      </c>
      <c r="G7" s="47">
        <v>2</v>
      </c>
      <c r="H7" s="11">
        <f>HUB!H7</f>
        <v>5</v>
      </c>
      <c r="I7" s="15">
        <f t="shared" si="0"/>
        <v>35</v>
      </c>
      <c r="J7" s="7"/>
      <c r="K7" s="7"/>
      <c r="L7" s="7"/>
      <c r="M7" s="7"/>
      <c r="N7" s="7"/>
      <c r="O7" s="7"/>
    </row>
    <row r="8" spans="1:15" x14ac:dyDescent="0.2">
      <c r="A8" s="79" t="s">
        <v>28</v>
      </c>
      <c r="B8" s="79"/>
      <c r="C8" s="79"/>
      <c r="D8" s="9">
        <v>0</v>
      </c>
      <c r="E8" s="47">
        <v>12</v>
      </c>
      <c r="F8" s="47">
        <v>12</v>
      </c>
      <c r="G8" s="47">
        <v>3</v>
      </c>
      <c r="H8" s="11">
        <f>HUB!H8</f>
        <v>5</v>
      </c>
      <c r="I8" s="15">
        <f t="shared" si="0"/>
        <v>32</v>
      </c>
      <c r="J8" s="7"/>
      <c r="K8" s="7"/>
      <c r="L8" s="7"/>
      <c r="M8" s="7"/>
      <c r="N8" s="7"/>
      <c r="O8" s="7"/>
    </row>
    <row r="9" spans="1:15" x14ac:dyDescent="0.2">
      <c r="A9" s="79" t="s">
        <v>29</v>
      </c>
      <c r="B9" s="79"/>
      <c r="C9" s="79"/>
      <c r="D9" s="9">
        <v>0</v>
      </c>
      <c r="E9" s="47">
        <v>16</v>
      </c>
      <c r="F9" s="47">
        <v>16</v>
      </c>
      <c r="G9" s="47">
        <v>2</v>
      </c>
      <c r="H9" s="11">
        <f>HUB!H9</f>
        <v>5</v>
      </c>
      <c r="I9" s="15">
        <f t="shared" si="0"/>
        <v>39</v>
      </c>
      <c r="J9" s="7"/>
      <c r="K9" s="7"/>
      <c r="L9" s="7"/>
      <c r="M9" s="7"/>
      <c r="N9" s="7"/>
      <c r="O9" s="7"/>
    </row>
    <row r="10" spans="1:15" x14ac:dyDescent="0.2">
      <c r="A10" s="79" t="s">
        <v>30</v>
      </c>
      <c r="B10" s="79"/>
      <c r="C10" s="79"/>
      <c r="D10" s="9">
        <v>0</v>
      </c>
      <c r="E10" s="47">
        <v>16</v>
      </c>
      <c r="F10" s="47">
        <v>20</v>
      </c>
      <c r="G10" s="47">
        <v>4</v>
      </c>
      <c r="H10" s="11">
        <f>HUB!H10</f>
        <v>5</v>
      </c>
      <c r="I10" s="15">
        <f t="shared" si="0"/>
        <v>45</v>
      </c>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E10" sqref="E10:G10"/>
    </sheetView>
  </sheetViews>
  <sheetFormatPr defaultRowHeight="12.75" x14ac:dyDescent="0.2"/>
  <sheetData>
    <row r="1" spans="1:15" ht="15.75" x14ac:dyDescent="0.25">
      <c r="A1" s="16"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80"/>
      <c r="B3" s="80"/>
      <c r="C3" s="80"/>
      <c r="D3" s="12" t="s">
        <v>9</v>
      </c>
      <c r="E3" s="13" t="s">
        <v>10</v>
      </c>
      <c r="F3" s="13" t="s">
        <v>11</v>
      </c>
      <c r="G3" s="13" t="s">
        <v>12</v>
      </c>
      <c r="H3" s="13" t="s">
        <v>13</v>
      </c>
      <c r="I3" s="14" t="s">
        <v>14</v>
      </c>
      <c r="J3" s="6"/>
      <c r="K3" s="6"/>
      <c r="L3" s="6"/>
      <c r="M3" s="6"/>
      <c r="N3" s="6"/>
      <c r="O3" s="6"/>
    </row>
    <row r="4" spans="1:15" x14ac:dyDescent="0.2">
      <c r="A4" s="79" t="s">
        <v>24</v>
      </c>
      <c r="B4" s="79"/>
      <c r="C4" s="79"/>
      <c r="D4" s="9">
        <v>0</v>
      </c>
      <c r="E4" s="48">
        <v>12</v>
      </c>
      <c r="F4" s="48">
        <v>12</v>
      </c>
      <c r="G4" s="48">
        <v>2</v>
      </c>
      <c r="H4" s="11">
        <f>HUB!H4</f>
        <v>5</v>
      </c>
      <c r="I4" s="15">
        <f>SUM(E4:H4)</f>
        <v>31</v>
      </c>
      <c r="J4" s="7"/>
      <c r="K4" s="7"/>
      <c r="L4" s="7"/>
      <c r="M4" s="7"/>
      <c r="N4" s="7"/>
      <c r="O4" s="7"/>
    </row>
    <row r="5" spans="1:15" x14ac:dyDescent="0.2">
      <c r="A5" s="79" t="s">
        <v>25</v>
      </c>
      <c r="B5" s="79"/>
      <c r="C5" s="79"/>
      <c r="D5" s="9">
        <v>0</v>
      </c>
      <c r="E5" s="48">
        <v>16</v>
      </c>
      <c r="F5" s="48">
        <v>16</v>
      </c>
      <c r="G5" s="48">
        <v>3</v>
      </c>
      <c r="H5" s="11">
        <f>HUB!H5</f>
        <v>5</v>
      </c>
      <c r="I5" s="15">
        <f t="shared" ref="I5:I10" si="0">SUM(D5:H5)</f>
        <v>40</v>
      </c>
      <c r="J5" s="7"/>
      <c r="K5" s="7"/>
      <c r="L5" s="7"/>
      <c r="M5" s="7"/>
      <c r="N5" s="7"/>
      <c r="O5" s="7"/>
    </row>
    <row r="6" spans="1:15" x14ac:dyDescent="0.2">
      <c r="A6" s="79" t="s">
        <v>26</v>
      </c>
      <c r="B6" s="79"/>
      <c r="C6" s="79"/>
      <c r="D6" s="9">
        <v>0</v>
      </c>
      <c r="E6" s="48">
        <v>16</v>
      </c>
      <c r="F6" s="48">
        <v>16</v>
      </c>
      <c r="G6" s="48">
        <v>3</v>
      </c>
      <c r="H6" s="11">
        <f>HUB!H6</f>
        <v>5</v>
      </c>
      <c r="I6" s="15">
        <f t="shared" si="0"/>
        <v>40</v>
      </c>
      <c r="J6" s="7"/>
      <c r="K6" s="7"/>
      <c r="L6" s="7"/>
      <c r="M6" s="7"/>
      <c r="N6" s="7"/>
      <c r="O6" s="7"/>
    </row>
    <row r="7" spans="1:15" x14ac:dyDescent="0.2">
      <c r="A7" s="79" t="s">
        <v>27</v>
      </c>
      <c r="B7" s="79"/>
      <c r="C7" s="79"/>
      <c r="D7" s="9">
        <v>0</v>
      </c>
      <c r="E7" s="48">
        <v>12</v>
      </c>
      <c r="F7" s="48">
        <v>12</v>
      </c>
      <c r="G7" s="48">
        <v>3</v>
      </c>
      <c r="H7" s="11">
        <f>HUB!H7</f>
        <v>5</v>
      </c>
      <c r="I7" s="15">
        <f t="shared" si="0"/>
        <v>32</v>
      </c>
      <c r="J7" s="7"/>
      <c r="K7" s="7"/>
      <c r="L7" s="7"/>
      <c r="M7" s="7"/>
      <c r="N7" s="7"/>
      <c r="O7" s="7"/>
    </row>
    <row r="8" spans="1:15" x14ac:dyDescent="0.2">
      <c r="A8" s="79" t="s">
        <v>28</v>
      </c>
      <c r="B8" s="79"/>
      <c r="C8" s="79"/>
      <c r="D8" s="9">
        <v>0</v>
      </c>
      <c r="E8" s="48">
        <v>12</v>
      </c>
      <c r="F8" s="48">
        <v>12</v>
      </c>
      <c r="G8" s="48">
        <v>2</v>
      </c>
      <c r="H8" s="11">
        <f>HUB!H8</f>
        <v>5</v>
      </c>
      <c r="I8" s="15">
        <f t="shared" si="0"/>
        <v>31</v>
      </c>
      <c r="J8" s="7"/>
      <c r="K8" s="7"/>
      <c r="L8" s="7"/>
      <c r="M8" s="7"/>
      <c r="N8" s="7"/>
      <c r="O8" s="7"/>
    </row>
    <row r="9" spans="1:15" x14ac:dyDescent="0.2">
      <c r="A9" s="79" t="s">
        <v>29</v>
      </c>
      <c r="B9" s="79"/>
      <c r="C9" s="79"/>
      <c r="D9" s="9">
        <v>0</v>
      </c>
      <c r="E9" s="48">
        <v>12</v>
      </c>
      <c r="F9" s="48">
        <v>12</v>
      </c>
      <c r="G9" s="48">
        <v>2</v>
      </c>
      <c r="H9" s="11">
        <f>HUB!H9</f>
        <v>5</v>
      </c>
      <c r="I9" s="15">
        <f t="shared" si="0"/>
        <v>31</v>
      </c>
      <c r="J9" s="7"/>
      <c r="K9" s="7"/>
      <c r="L9" s="7"/>
      <c r="M9" s="7"/>
      <c r="N9" s="7"/>
      <c r="O9" s="7"/>
    </row>
    <row r="10" spans="1:15" x14ac:dyDescent="0.2">
      <c r="A10" s="79" t="s">
        <v>30</v>
      </c>
      <c r="B10" s="79"/>
      <c r="C10" s="79"/>
      <c r="D10" s="9">
        <v>0</v>
      </c>
      <c r="E10" s="48">
        <v>16</v>
      </c>
      <c r="F10" s="48">
        <v>16</v>
      </c>
      <c r="G10" s="48">
        <v>4</v>
      </c>
      <c r="H10" s="11">
        <f>HUB!H10</f>
        <v>5</v>
      </c>
      <c r="I10" s="15">
        <f t="shared" si="0"/>
        <v>41</v>
      </c>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E10" sqref="E10:G10"/>
    </sheetView>
  </sheetViews>
  <sheetFormatPr defaultRowHeight="12.75" x14ac:dyDescent="0.2"/>
  <sheetData>
    <row r="1" spans="1:15" ht="15.75" x14ac:dyDescent="0.25">
      <c r="A1" s="16"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80"/>
      <c r="B3" s="80"/>
      <c r="C3" s="80"/>
      <c r="D3" s="12" t="s">
        <v>9</v>
      </c>
      <c r="E3" s="13" t="s">
        <v>10</v>
      </c>
      <c r="F3" s="13" t="s">
        <v>11</v>
      </c>
      <c r="G3" s="13" t="s">
        <v>12</v>
      </c>
      <c r="H3" s="13" t="s">
        <v>13</v>
      </c>
      <c r="I3" s="14" t="s">
        <v>14</v>
      </c>
      <c r="J3" s="6"/>
      <c r="K3" s="6"/>
      <c r="L3" s="6"/>
      <c r="M3" s="6"/>
      <c r="N3" s="6"/>
      <c r="O3" s="6"/>
    </row>
    <row r="4" spans="1:15" x14ac:dyDescent="0.2">
      <c r="A4" s="79" t="s">
        <v>24</v>
      </c>
      <c r="B4" s="79"/>
      <c r="C4" s="79"/>
      <c r="D4" s="9">
        <v>0</v>
      </c>
      <c r="E4" s="49">
        <v>14.8</v>
      </c>
      <c r="F4" s="49">
        <v>15.6</v>
      </c>
      <c r="G4" s="49">
        <v>1</v>
      </c>
      <c r="H4" s="11">
        <f>HUB!H4</f>
        <v>5</v>
      </c>
      <c r="I4" s="15">
        <f>SUM(E4:H4)</f>
        <v>36.4</v>
      </c>
      <c r="J4" s="7"/>
      <c r="K4" s="7"/>
      <c r="L4" s="7"/>
      <c r="M4" s="7"/>
      <c r="N4" s="7"/>
      <c r="O4" s="7"/>
    </row>
    <row r="5" spans="1:15" x14ac:dyDescent="0.2">
      <c r="A5" s="79" t="s">
        <v>25</v>
      </c>
      <c r="B5" s="79"/>
      <c r="C5" s="79"/>
      <c r="D5" s="9">
        <v>0</v>
      </c>
      <c r="E5" s="49">
        <v>8</v>
      </c>
      <c r="F5" s="49">
        <v>8</v>
      </c>
      <c r="G5" s="49">
        <v>1</v>
      </c>
      <c r="H5" s="11">
        <f>HUB!H5</f>
        <v>5</v>
      </c>
      <c r="I5" s="15">
        <f t="shared" ref="I5:I10" si="0">SUM(D5:H5)</f>
        <v>22</v>
      </c>
      <c r="J5" s="7"/>
      <c r="K5" s="7"/>
      <c r="L5" s="7"/>
      <c r="M5" s="7"/>
      <c r="N5" s="7"/>
      <c r="O5" s="7"/>
    </row>
    <row r="6" spans="1:15" x14ac:dyDescent="0.2">
      <c r="A6" s="79" t="s">
        <v>26</v>
      </c>
      <c r="B6" s="79"/>
      <c r="C6" s="79"/>
      <c r="D6" s="9">
        <v>0</v>
      </c>
      <c r="E6" s="49">
        <v>12</v>
      </c>
      <c r="F6" s="49">
        <v>12</v>
      </c>
      <c r="G6" s="49">
        <v>1</v>
      </c>
      <c r="H6" s="11">
        <f>HUB!H6</f>
        <v>5</v>
      </c>
      <c r="I6" s="15">
        <f t="shared" si="0"/>
        <v>30</v>
      </c>
      <c r="J6" s="7"/>
      <c r="K6" s="7"/>
      <c r="L6" s="7"/>
      <c r="M6" s="7"/>
      <c r="N6" s="7"/>
      <c r="O6" s="7"/>
    </row>
    <row r="7" spans="1:15" x14ac:dyDescent="0.2">
      <c r="A7" s="79" t="s">
        <v>27</v>
      </c>
      <c r="B7" s="79"/>
      <c r="C7" s="79"/>
      <c r="D7" s="9">
        <v>0</v>
      </c>
      <c r="E7" s="49">
        <v>8.8000000000000007</v>
      </c>
      <c r="F7" s="49">
        <v>11.6</v>
      </c>
      <c r="G7" s="49">
        <v>1</v>
      </c>
      <c r="H7" s="11">
        <f>HUB!H7</f>
        <v>5</v>
      </c>
      <c r="I7" s="15">
        <f t="shared" si="0"/>
        <v>26.4</v>
      </c>
      <c r="J7" s="7"/>
      <c r="K7" s="7"/>
      <c r="L7" s="7"/>
      <c r="M7" s="7"/>
      <c r="N7" s="7"/>
      <c r="O7" s="7"/>
    </row>
    <row r="8" spans="1:15" x14ac:dyDescent="0.2">
      <c r="A8" s="79" t="s">
        <v>28</v>
      </c>
      <c r="B8" s="79"/>
      <c r="C8" s="79"/>
      <c r="D8" s="9">
        <v>0</v>
      </c>
      <c r="E8" s="49">
        <v>16</v>
      </c>
      <c r="F8" s="49">
        <v>14.8</v>
      </c>
      <c r="G8" s="49">
        <v>4.8</v>
      </c>
      <c r="H8" s="11">
        <f>HUB!H8</f>
        <v>5</v>
      </c>
      <c r="I8" s="15">
        <f t="shared" si="0"/>
        <v>40.6</v>
      </c>
      <c r="J8" s="7"/>
      <c r="K8" s="7"/>
      <c r="L8" s="7"/>
      <c r="M8" s="7"/>
      <c r="N8" s="7"/>
      <c r="O8" s="7"/>
    </row>
    <row r="9" spans="1:15" x14ac:dyDescent="0.2">
      <c r="A9" s="79" t="s">
        <v>29</v>
      </c>
      <c r="B9" s="79"/>
      <c r="C9" s="79"/>
      <c r="D9" s="9">
        <v>0</v>
      </c>
      <c r="E9" s="49">
        <v>16</v>
      </c>
      <c r="F9" s="49">
        <v>19.2</v>
      </c>
      <c r="G9" s="49">
        <v>1</v>
      </c>
      <c r="H9" s="11">
        <f>HUB!H9</f>
        <v>5</v>
      </c>
      <c r="I9" s="15">
        <f t="shared" si="0"/>
        <v>41.2</v>
      </c>
      <c r="J9" s="7"/>
      <c r="K9" s="7"/>
      <c r="L9" s="7"/>
      <c r="M9" s="7"/>
      <c r="N9" s="7"/>
      <c r="O9" s="7"/>
    </row>
    <row r="10" spans="1:15" x14ac:dyDescent="0.2">
      <c r="A10" s="79" t="s">
        <v>30</v>
      </c>
      <c r="B10" s="79"/>
      <c r="C10" s="79"/>
      <c r="D10" s="9">
        <v>0</v>
      </c>
      <c r="E10" s="49">
        <v>16</v>
      </c>
      <c r="F10" s="49">
        <v>14</v>
      </c>
      <c r="G10" s="49">
        <v>4</v>
      </c>
      <c r="H10" s="11">
        <f>HUB!H10</f>
        <v>5</v>
      </c>
      <c r="I10" s="15">
        <f t="shared" si="0"/>
        <v>39</v>
      </c>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E10" sqref="E10:G10"/>
    </sheetView>
  </sheetViews>
  <sheetFormatPr defaultRowHeight="12.75" x14ac:dyDescent="0.2"/>
  <sheetData>
    <row r="1" spans="1:15" ht="15.75" x14ac:dyDescent="0.25">
      <c r="A1" s="16"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80"/>
      <c r="B3" s="80"/>
      <c r="C3" s="80"/>
      <c r="D3" s="12" t="s">
        <v>9</v>
      </c>
      <c r="E3" s="13" t="s">
        <v>10</v>
      </c>
      <c r="F3" s="13" t="s">
        <v>11</v>
      </c>
      <c r="G3" s="13" t="s">
        <v>12</v>
      </c>
      <c r="H3" s="13" t="s">
        <v>13</v>
      </c>
      <c r="I3" s="14" t="s">
        <v>14</v>
      </c>
      <c r="J3" s="6"/>
      <c r="K3" s="6"/>
      <c r="L3" s="6"/>
      <c r="M3" s="6"/>
      <c r="N3" s="6"/>
      <c r="O3" s="6"/>
    </row>
    <row r="4" spans="1:15" x14ac:dyDescent="0.2">
      <c r="A4" s="79" t="s">
        <v>24</v>
      </c>
      <c r="B4" s="79"/>
      <c r="C4" s="79"/>
      <c r="D4" s="9">
        <v>0</v>
      </c>
      <c r="E4" s="50">
        <v>12</v>
      </c>
      <c r="F4" s="50">
        <v>12</v>
      </c>
      <c r="G4" s="50">
        <v>2</v>
      </c>
      <c r="H4" s="11">
        <f>HUB!H4</f>
        <v>5</v>
      </c>
      <c r="I4" s="15">
        <f>SUM(E4:H4)</f>
        <v>31</v>
      </c>
      <c r="J4" s="7"/>
      <c r="K4" s="7"/>
      <c r="L4" s="7"/>
      <c r="M4" s="7"/>
      <c r="N4" s="7"/>
      <c r="O4" s="7"/>
    </row>
    <row r="5" spans="1:15" x14ac:dyDescent="0.2">
      <c r="A5" s="79" t="s">
        <v>25</v>
      </c>
      <c r="B5" s="79"/>
      <c r="C5" s="79"/>
      <c r="D5" s="9">
        <v>0</v>
      </c>
      <c r="E5" s="50">
        <v>12</v>
      </c>
      <c r="F5" s="50">
        <v>12</v>
      </c>
      <c r="G5" s="50">
        <v>3</v>
      </c>
      <c r="H5" s="11">
        <f>HUB!H5</f>
        <v>5</v>
      </c>
      <c r="I5" s="15">
        <f t="shared" ref="I5:I10" si="0">SUM(D5:H5)</f>
        <v>32</v>
      </c>
      <c r="J5" s="7"/>
      <c r="K5" s="7"/>
      <c r="L5" s="7"/>
      <c r="M5" s="7"/>
      <c r="N5" s="7"/>
      <c r="O5" s="7"/>
    </row>
    <row r="6" spans="1:15" x14ac:dyDescent="0.2">
      <c r="A6" s="79" t="s">
        <v>26</v>
      </c>
      <c r="B6" s="79"/>
      <c r="C6" s="79"/>
      <c r="D6" s="9">
        <v>0</v>
      </c>
      <c r="E6" s="50">
        <v>12</v>
      </c>
      <c r="F6" s="50">
        <v>16</v>
      </c>
      <c r="G6" s="50">
        <v>3</v>
      </c>
      <c r="H6" s="11">
        <f>HUB!H6</f>
        <v>5</v>
      </c>
      <c r="I6" s="15">
        <f t="shared" si="0"/>
        <v>36</v>
      </c>
      <c r="J6" s="7"/>
      <c r="K6" s="7"/>
      <c r="L6" s="7"/>
      <c r="M6" s="7"/>
      <c r="N6" s="7"/>
      <c r="O6" s="7"/>
    </row>
    <row r="7" spans="1:15" x14ac:dyDescent="0.2">
      <c r="A7" s="79" t="s">
        <v>27</v>
      </c>
      <c r="B7" s="79"/>
      <c r="C7" s="79"/>
      <c r="D7" s="9">
        <v>0</v>
      </c>
      <c r="E7" s="50">
        <v>8</v>
      </c>
      <c r="F7" s="50">
        <v>8</v>
      </c>
      <c r="G7" s="50">
        <v>2</v>
      </c>
      <c r="H7" s="11">
        <f>HUB!H7</f>
        <v>5</v>
      </c>
      <c r="I7" s="15">
        <f t="shared" si="0"/>
        <v>23</v>
      </c>
      <c r="J7" s="7"/>
      <c r="K7" s="7"/>
      <c r="L7" s="7"/>
      <c r="M7" s="7"/>
      <c r="N7" s="7"/>
      <c r="O7" s="7"/>
    </row>
    <row r="8" spans="1:15" x14ac:dyDescent="0.2">
      <c r="A8" s="79" t="s">
        <v>28</v>
      </c>
      <c r="B8" s="79"/>
      <c r="C8" s="79"/>
      <c r="D8" s="9">
        <v>0</v>
      </c>
      <c r="E8" s="50">
        <v>12</v>
      </c>
      <c r="F8" s="50">
        <v>16</v>
      </c>
      <c r="G8" s="50">
        <v>3</v>
      </c>
      <c r="H8" s="11">
        <f>HUB!H8</f>
        <v>5</v>
      </c>
      <c r="I8" s="15">
        <f t="shared" si="0"/>
        <v>36</v>
      </c>
      <c r="J8" s="7"/>
      <c r="K8" s="7"/>
      <c r="L8" s="7"/>
      <c r="M8" s="7"/>
      <c r="N8" s="7"/>
      <c r="O8" s="7"/>
    </row>
    <row r="9" spans="1:15" x14ac:dyDescent="0.2">
      <c r="A9" s="79" t="s">
        <v>29</v>
      </c>
      <c r="B9" s="79"/>
      <c r="C9" s="79"/>
      <c r="D9" s="9">
        <v>0</v>
      </c>
      <c r="E9" s="50">
        <v>12</v>
      </c>
      <c r="F9" s="50">
        <v>12</v>
      </c>
      <c r="G9" s="50">
        <v>2</v>
      </c>
      <c r="H9" s="11">
        <f>HUB!H9</f>
        <v>5</v>
      </c>
      <c r="I9" s="15">
        <f t="shared" si="0"/>
        <v>31</v>
      </c>
      <c r="J9" s="7"/>
      <c r="K9" s="7"/>
      <c r="L9" s="7"/>
      <c r="M9" s="7"/>
      <c r="N9" s="7"/>
      <c r="O9" s="7"/>
    </row>
    <row r="10" spans="1:15" x14ac:dyDescent="0.2">
      <c r="A10" s="79" t="s">
        <v>30</v>
      </c>
      <c r="B10" s="79"/>
      <c r="C10" s="79"/>
      <c r="D10" s="9">
        <v>0</v>
      </c>
      <c r="E10" s="50">
        <v>16</v>
      </c>
      <c r="F10" s="50">
        <v>16</v>
      </c>
      <c r="G10" s="50">
        <v>4</v>
      </c>
      <c r="H10" s="11">
        <f>HUB!H10</f>
        <v>5</v>
      </c>
      <c r="I10" s="15">
        <f t="shared" si="0"/>
        <v>41</v>
      </c>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E4" sqref="E4:G10"/>
    </sheetView>
  </sheetViews>
  <sheetFormatPr defaultRowHeight="12.75" x14ac:dyDescent="0.2"/>
  <sheetData>
    <row r="1" spans="1:15" ht="15.75" x14ac:dyDescent="0.25">
      <c r="A1" s="16"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80"/>
      <c r="B3" s="80"/>
      <c r="C3" s="80"/>
      <c r="D3" s="12" t="s">
        <v>9</v>
      </c>
      <c r="E3" s="13" t="s">
        <v>10</v>
      </c>
      <c r="F3" s="13" t="s">
        <v>11</v>
      </c>
      <c r="G3" s="13" t="s">
        <v>12</v>
      </c>
      <c r="H3" s="13" t="s">
        <v>13</v>
      </c>
      <c r="I3" s="14" t="s">
        <v>14</v>
      </c>
      <c r="J3" s="6"/>
      <c r="K3" s="6"/>
      <c r="L3" s="6"/>
      <c r="M3" s="6"/>
      <c r="N3" s="6"/>
      <c r="O3" s="6"/>
    </row>
    <row r="4" spans="1:15" x14ac:dyDescent="0.2">
      <c r="A4" s="79" t="s">
        <v>24</v>
      </c>
      <c r="B4" s="79"/>
      <c r="C4" s="79"/>
      <c r="D4" s="9">
        <v>0</v>
      </c>
      <c r="E4" s="51">
        <v>14</v>
      </c>
      <c r="F4" s="51">
        <v>14</v>
      </c>
      <c r="G4" s="51">
        <v>3.5</v>
      </c>
      <c r="H4" s="11">
        <f>HUB!H4</f>
        <v>5</v>
      </c>
      <c r="I4" s="15">
        <f>SUM(E4:H4)</f>
        <v>36.5</v>
      </c>
      <c r="J4" s="7"/>
      <c r="K4" s="7"/>
      <c r="L4" s="7"/>
      <c r="M4" s="7"/>
      <c r="N4" s="7"/>
      <c r="O4" s="7"/>
    </row>
    <row r="5" spans="1:15" x14ac:dyDescent="0.2">
      <c r="A5" s="79" t="s">
        <v>25</v>
      </c>
      <c r="B5" s="79"/>
      <c r="C5" s="79"/>
      <c r="D5" s="9">
        <v>0</v>
      </c>
      <c r="E5" s="51">
        <v>17.2</v>
      </c>
      <c r="F5" s="51">
        <v>16.8</v>
      </c>
      <c r="G5" s="51">
        <v>3.5</v>
      </c>
      <c r="H5" s="11">
        <f>HUB!H5</f>
        <v>5</v>
      </c>
      <c r="I5" s="15">
        <f t="shared" ref="I5:I10" si="0">SUM(D5:H5)</f>
        <v>42.5</v>
      </c>
      <c r="J5" s="7"/>
      <c r="K5" s="7"/>
      <c r="L5" s="7"/>
      <c r="M5" s="7"/>
      <c r="N5" s="7"/>
      <c r="O5" s="7"/>
    </row>
    <row r="6" spans="1:15" x14ac:dyDescent="0.2">
      <c r="A6" s="79" t="s">
        <v>26</v>
      </c>
      <c r="B6" s="79"/>
      <c r="C6" s="79"/>
      <c r="D6" s="9">
        <v>0</v>
      </c>
      <c r="E6" s="51">
        <v>17.600000000000001</v>
      </c>
      <c r="F6" s="51">
        <v>17.600000000000001</v>
      </c>
      <c r="G6" s="51">
        <v>3.4</v>
      </c>
      <c r="H6" s="11">
        <f>HUB!H6</f>
        <v>5</v>
      </c>
      <c r="I6" s="15">
        <f t="shared" si="0"/>
        <v>43.6</v>
      </c>
      <c r="J6" s="7"/>
      <c r="K6" s="7"/>
      <c r="L6" s="7"/>
      <c r="M6" s="7"/>
      <c r="N6" s="7"/>
      <c r="O6" s="7"/>
    </row>
    <row r="7" spans="1:15" x14ac:dyDescent="0.2">
      <c r="A7" s="79" t="s">
        <v>27</v>
      </c>
      <c r="B7" s="79"/>
      <c r="C7" s="79"/>
      <c r="D7" s="9">
        <v>0</v>
      </c>
      <c r="E7" s="51">
        <v>13.2</v>
      </c>
      <c r="F7" s="51">
        <v>15.6</v>
      </c>
      <c r="G7" s="51">
        <v>3.4</v>
      </c>
      <c r="H7" s="11">
        <f>HUB!H7</f>
        <v>5</v>
      </c>
      <c r="I7" s="15">
        <f t="shared" si="0"/>
        <v>37.199999999999996</v>
      </c>
      <c r="J7" s="7"/>
      <c r="K7" s="7"/>
      <c r="L7" s="7"/>
      <c r="M7" s="7"/>
      <c r="N7" s="7"/>
      <c r="O7" s="7"/>
    </row>
    <row r="8" spans="1:15" x14ac:dyDescent="0.2">
      <c r="A8" s="79" t="s">
        <v>28</v>
      </c>
      <c r="B8" s="79"/>
      <c r="C8" s="79"/>
      <c r="D8" s="9">
        <v>0</v>
      </c>
      <c r="E8" s="51">
        <v>14</v>
      </c>
      <c r="F8" s="51">
        <v>14</v>
      </c>
      <c r="G8" s="51">
        <v>4.4000000000000004</v>
      </c>
      <c r="H8" s="11">
        <f>HUB!H8</f>
        <v>5</v>
      </c>
      <c r="I8" s="15">
        <f t="shared" si="0"/>
        <v>37.4</v>
      </c>
      <c r="J8" s="7"/>
      <c r="K8" s="7"/>
      <c r="L8" s="7"/>
      <c r="M8" s="7"/>
      <c r="N8" s="7"/>
      <c r="O8" s="7"/>
    </row>
    <row r="9" spans="1:15" x14ac:dyDescent="0.2">
      <c r="A9" s="79" t="s">
        <v>29</v>
      </c>
      <c r="B9" s="79"/>
      <c r="C9" s="79"/>
      <c r="D9" s="9">
        <v>0</v>
      </c>
      <c r="E9" s="51">
        <v>17.2</v>
      </c>
      <c r="F9" s="51">
        <v>16.8</v>
      </c>
      <c r="G9" s="51">
        <v>3.4</v>
      </c>
      <c r="H9" s="11">
        <f>HUB!H9</f>
        <v>5</v>
      </c>
      <c r="I9" s="15">
        <f t="shared" si="0"/>
        <v>42.4</v>
      </c>
      <c r="J9" s="7"/>
      <c r="K9" s="7"/>
      <c r="L9" s="7"/>
      <c r="M9" s="7"/>
      <c r="N9" s="7"/>
      <c r="O9" s="7"/>
    </row>
    <row r="10" spans="1:15" x14ac:dyDescent="0.2">
      <c r="A10" s="79" t="s">
        <v>30</v>
      </c>
      <c r="B10" s="79"/>
      <c r="C10" s="79"/>
      <c r="D10" s="9">
        <v>0</v>
      </c>
      <c r="E10" s="51">
        <v>17.600000000000001</v>
      </c>
      <c r="F10" s="51">
        <v>17.600000000000001</v>
      </c>
      <c r="G10" s="51">
        <v>4.4000000000000004</v>
      </c>
      <c r="H10" s="11">
        <f>HUB!H10</f>
        <v>5</v>
      </c>
      <c r="I10" s="15">
        <f t="shared" si="0"/>
        <v>44.6</v>
      </c>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L44" sqref="L44"/>
    </sheetView>
  </sheetViews>
  <sheetFormatPr defaultRowHeight="12.75" x14ac:dyDescent="0.2"/>
  <cols>
    <col min="1" max="16384" width="9.140625" style="7"/>
  </cols>
  <sheetData>
    <row r="1" spans="1:15" ht="15.75" x14ac:dyDescent="0.25">
      <c r="A1" s="16" t="s">
        <v>0</v>
      </c>
      <c r="B1" s="8"/>
      <c r="C1" s="8"/>
      <c r="D1" s="8"/>
      <c r="E1" s="4"/>
      <c r="F1" s="4"/>
      <c r="G1" s="4"/>
      <c r="H1" s="4"/>
      <c r="I1" s="4"/>
      <c r="J1" s="4"/>
    </row>
    <row r="2" spans="1:15" ht="15.75" x14ac:dyDescent="0.25">
      <c r="A2" s="4"/>
      <c r="B2" s="3"/>
      <c r="C2" s="3"/>
      <c r="D2" s="3"/>
      <c r="E2" s="3"/>
      <c r="F2" s="3"/>
      <c r="G2" s="3"/>
      <c r="H2" s="3"/>
      <c r="I2" s="3"/>
      <c r="J2" s="3"/>
      <c r="K2" s="3"/>
    </row>
    <row r="3" spans="1:15" x14ac:dyDescent="0.2">
      <c r="A3" s="80"/>
      <c r="B3" s="80"/>
      <c r="C3" s="80"/>
      <c r="D3" s="12" t="s">
        <v>9</v>
      </c>
      <c r="E3" s="13" t="s">
        <v>10</v>
      </c>
      <c r="F3" s="13" t="s">
        <v>11</v>
      </c>
      <c r="G3" s="13" t="s">
        <v>12</v>
      </c>
      <c r="H3" s="13" t="s">
        <v>13</v>
      </c>
      <c r="I3" s="14" t="s">
        <v>14</v>
      </c>
      <c r="J3" s="6"/>
      <c r="K3" s="6"/>
      <c r="L3" s="6"/>
      <c r="M3" s="6"/>
      <c r="N3" s="6"/>
      <c r="O3" s="6"/>
    </row>
    <row r="4" spans="1:15" x14ac:dyDescent="0.2">
      <c r="A4" s="79" t="s">
        <v>24</v>
      </c>
      <c r="B4" s="79"/>
      <c r="C4" s="79"/>
      <c r="D4" s="9">
        <v>0</v>
      </c>
      <c r="E4" s="52">
        <v>18</v>
      </c>
      <c r="F4" s="52">
        <v>18</v>
      </c>
      <c r="G4" s="52">
        <v>1</v>
      </c>
      <c r="H4" s="11">
        <f>HUB!H4</f>
        <v>5</v>
      </c>
      <c r="I4" s="15">
        <f>SUM(E4:H4)</f>
        <v>42</v>
      </c>
    </row>
    <row r="5" spans="1:15" x14ac:dyDescent="0.2">
      <c r="A5" s="79" t="s">
        <v>25</v>
      </c>
      <c r="B5" s="79"/>
      <c r="C5" s="79"/>
      <c r="D5" s="9">
        <v>0</v>
      </c>
      <c r="E5" s="52">
        <v>16</v>
      </c>
      <c r="F5" s="52">
        <v>16</v>
      </c>
      <c r="G5" s="52">
        <v>1</v>
      </c>
      <c r="H5" s="11">
        <f>HUB!H5</f>
        <v>5</v>
      </c>
      <c r="I5" s="15">
        <f t="shared" ref="I5:I10" si="0">SUM(D5:H5)</f>
        <v>38</v>
      </c>
    </row>
    <row r="6" spans="1:15" x14ac:dyDescent="0.2">
      <c r="A6" s="79" t="s">
        <v>26</v>
      </c>
      <c r="B6" s="79"/>
      <c r="C6" s="79"/>
      <c r="D6" s="9">
        <v>0</v>
      </c>
      <c r="E6" s="52">
        <v>9.6</v>
      </c>
      <c r="F6" s="52">
        <v>10</v>
      </c>
      <c r="G6" s="52">
        <v>1</v>
      </c>
      <c r="H6" s="11">
        <f>HUB!H6</f>
        <v>5</v>
      </c>
      <c r="I6" s="15">
        <f t="shared" si="0"/>
        <v>25.6</v>
      </c>
    </row>
    <row r="7" spans="1:15" x14ac:dyDescent="0.2">
      <c r="A7" s="79" t="s">
        <v>27</v>
      </c>
      <c r="B7" s="79"/>
      <c r="C7" s="79"/>
      <c r="D7" s="9">
        <v>0</v>
      </c>
      <c r="E7" s="52">
        <v>10</v>
      </c>
      <c r="F7" s="52">
        <v>8</v>
      </c>
      <c r="G7" s="52">
        <v>1</v>
      </c>
      <c r="H7" s="11">
        <f>HUB!H7</f>
        <v>5</v>
      </c>
      <c r="I7" s="15">
        <f t="shared" si="0"/>
        <v>24</v>
      </c>
    </row>
    <row r="8" spans="1:15" x14ac:dyDescent="0.2">
      <c r="A8" s="79" t="s">
        <v>28</v>
      </c>
      <c r="B8" s="79"/>
      <c r="C8" s="79"/>
      <c r="D8" s="9">
        <v>0</v>
      </c>
      <c r="E8" s="52">
        <v>8</v>
      </c>
      <c r="F8" s="52">
        <v>8</v>
      </c>
      <c r="G8" s="52">
        <v>3.4</v>
      </c>
      <c r="H8" s="11">
        <f>HUB!H8</f>
        <v>5</v>
      </c>
      <c r="I8" s="15">
        <f t="shared" si="0"/>
        <v>24.4</v>
      </c>
    </row>
    <row r="9" spans="1:15" x14ac:dyDescent="0.2">
      <c r="A9" s="79" t="s">
        <v>29</v>
      </c>
      <c r="B9" s="79"/>
      <c r="C9" s="79"/>
      <c r="D9" s="9">
        <v>0</v>
      </c>
      <c r="E9" s="52">
        <v>13.6</v>
      </c>
      <c r="F9" s="52">
        <v>16</v>
      </c>
      <c r="G9" s="52">
        <v>4.4000000000000004</v>
      </c>
      <c r="H9" s="11">
        <f>HUB!H9</f>
        <v>5</v>
      </c>
      <c r="I9" s="15">
        <f t="shared" si="0"/>
        <v>39</v>
      </c>
    </row>
    <row r="10" spans="1:15" x14ac:dyDescent="0.2">
      <c r="A10" s="79" t="s">
        <v>30</v>
      </c>
      <c r="B10" s="79"/>
      <c r="C10" s="79"/>
      <c r="D10" s="9">
        <v>0</v>
      </c>
      <c r="E10" s="52">
        <v>14</v>
      </c>
      <c r="F10" s="52">
        <v>12</v>
      </c>
      <c r="G10" s="52">
        <v>4</v>
      </c>
      <c r="H10" s="11">
        <f>HUB!H10</f>
        <v>5</v>
      </c>
      <c r="I10" s="15">
        <f t="shared" si="0"/>
        <v>35</v>
      </c>
    </row>
  </sheetData>
  <mergeCells count="8">
    <mergeCell ref="A9:C9"/>
    <mergeCell ref="A10:C10"/>
    <mergeCell ref="A3:C3"/>
    <mergeCell ref="A4:C4"/>
    <mergeCell ref="A5:C5"/>
    <mergeCell ref="A6:C6"/>
    <mergeCell ref="A7:C7"/>
    <mergeCell ref="A8:C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0"/>
  <sheetViews>
    <sheetView workbookViewId="0">
      <selection activeCell="K13" sqref="K13"/>
    </sheetView>
  </sheetViews>
  <sheetFormatPr defaultRowHeight="12.75" x14ac:dyDescent="0.2"/>
  <sheetData>
    <row r="1" spans="1:15" ht="15.75" x14ac:dyDescent="0.25">
      <c r="A1" s="16"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80"/>
      <c r="B3" s="80"/>
      <c r="C3" s="80"/>
      <c r="D3" s="12" t="s">
        <v>9</v>
      </c>
      <c r="E3" s="13" t="s">
        <v>10</v>
      </c>
      <c r="F3" s="13" t="s">
        <v>11</v>
      </c>
      <c r="G3" s="13" t="s">
        <v>12</v>
      </c>
      <c r="H3" s="13" t="s">
        <v>13</v>
      </c>
      <c r="I3" s="14" t="s">
        <v>14</v>
      </c>
      <c r="J3" s="6"/>
      <c r="K3" s="6"/>
      <c r="L3" s="6"/>
      <c r="M3" s="6"/>
      <c r="N3" s="6"/>
      <c r="O3" s="6"/>
    </row>
    <row r="4" spans="1:15" x14ac:dyDescent="0.2">
      <c r="A4" s="79" t="s">
        <v>24</v>
      </c>
      <c r="B4" s="79"/>
      <c r="C4" s="79"/>
      <c r="D4" s="42">
        <v>50</v>
      </c>
      <c r="E4" s="46">
        <v>18.399999999999999</v>
      </c>
      <c r="F4" s="46">
        <v>18</v>
      </c>
      <c r="G4" s="46">
        <v>4</v>
      </c>
      <c r="H4" s="11">
        <f>HUB!H4</f>
        <v>5</v>
      </c>
      <c r="I4" s="15">
        <f>SUM(E4:H4)</f>
        <v>45.4</v>
      </c>
      <c r="J4" s="7"/>
      <c r="K4" s="7"/>
      <c r="L4" s="7"/>
      <c r="M4" s="7"/>
      <c r="N4" s="7"/>
      <c r="O4" s="7"/>
    </row>
    <row r="5" spans="1:15" x14ac:dyDescent="0.2">
      <c r="A5" s="79" t="s">
        <v>25</v>
      </c>
      <c r="B5" s="79"/>
      <c r="C5" s="79"/>
      <c r="D5" s="42">
        <v>25</v>
      </c>
      <c r="E5" s="46">
        <v>18.8</v>
      </c>
      <c r="F5" s="46">
        <v>18.399999999999999</v>
      </c>
      <c r="G5" s="46">
        <v>3.4</v>
      </c>
      <c r="H5" s="11">
        <f>HUB!H5</f>
        <v>5</v>
      </c>
      <c r="I5" s="15">
        <f t="shared" ref="I5:I10" si="0">SUM(E5:H5)</f>
        <v>45.6</v>
      </c>
      <c r="J5" s="7"/>
      <c r="K5" s="7"/>
      <c r="L5" s="7"/>
      <c r="M5" s="7"/>
      <c r="N5" s="7"/>
      <c r="O5" s="7"/>
    </row>
    <row r="6" spans="1:15" x14ac:dyDescent="0.2">
      <c r="A6" s="79" t="s">
        <v>26</v>
      </c>
      <c r="B6" s="79"/>
      <c r="C6" s="79"/>
      <c r="D6" s="42">
        <v>25</v>
      </c>
      <c r="E6" s="46">
        <v>18.399999999999999</v>
      </c>
      <c r="F6" s="46">
        <v>18.399999999999999</v>
      </c>
      <c r="G6" s="46">
        <v>3.4</v>
      </c>
      <c r="H6" s="11">
        <f>HUB!H6</f>
        <v>5</v>
      </c>
      <c r="I6" s="15">
        <f t="shared" si="0"/>
        <v>45.199999999999996</v>
      </c>
      <c r="J6" s="7"/>
      <c r="K6" s="7"/>
      <c r="L6" s="7"/>
      <c r="M6" s="7"/>
      <c r="N6" s="7"/>
      <c r="O6" s="7"/>
    </row>
    <row r="7" spans="1:15" x14ac:dyDescent="0.2">
      <c r="A7" s="79" t="s">
        <v>27</v>
      </c>
      <c r="B7" s="79"/>
      <c r="C7" s="79"/>
      <c r="D7" s="42">
        <v>25</v>
      </c>
      <c r="E7" s="46">
        <v>18</v>
      </c>
      <c r="F7" s="46">
        <v>18</v>
      </c>
      <c r="G7" s="46">
        <v>3.4</v>
      </c>
      <c r="H7" s="11">
        <f>HUB!H7</f>
        <v>5</v>
      </c>
      <c r="I7" s="15">
        <f t="shared" si="0"/>
        <v>44.4</v>
      </c>
      <c r="J7" s="7"/>
      <c r="K7" s="7"/>
      <c r="L7" s="7"/>
      <c r="M7" s="7"/>
      <c r="N7" s="7"/>
      <c r="O7" s="7"/>
    </row>
    <row r="8" spans="1:15" x14ac:dyDescent="0.2">
      <c r="A8" s="79" t="s">
        <v>28</v>
      </c>
      <c r="B8" s="79"/>
      <c r="C8" s="79"/>
      <c r="D8" s="42">
        <v>44</v>
      </c>
      <c r="E8" s="46">
        <v>16</v>
      </c>
      <c r="F8" s="46">
        <v>17.2</v>
      </c>
      <c r="G8" s="46">
        <v>4</v>
      </c>
      <c r="H8" s="11">
        <f>HUB!H8</f>
        <v>5</v>
      </c>
      <c r="I8" s="15">
        <f t="shared" si="0"/>
        <v>42.2</v>
      </c>
      <c r="J8" s="7"/>
      <c r="K8" s="7"/>
      <c r="L8" s="7"/>
      <c r="M8" s="7"/>
      <c r="N8" s="7"/>
      <c r="O8" s="7"/>
    </row>
    <row r="9" spans="1:15" x14ac:dyDescent="0.2">
      <c r="A9" s="79" t="s">
        <v>29</v>
      </c>
      <c r="B9" s="79"/>
      <c r="C9" s="79"/>
      <c r="D9" s="42">
        <v>25</v>
      </c>
      <c r="E9" s="46">
        <v>18.399999999999999</v>
      </c>
      <c r="F9" s="46">
        <v>18.399999999999999</v>
      </c>
      <c r="G9" s="46">
        <v>4</v>
      </c>
      <c r="H9" s="11">
        <f>HUB!H9</f>
        <v>5</v>
      </c>
      <c r="I9" s="15">
        <f t="shared" si="0"/>
        <v>45.8</v>
      </c>
      <c r="J9" s="7"/>
      <c r="K9" s="7"/>
      <c r="L9" s="7"/>
      <c r="M9" s="7"/>
      <c r="N9" s="7"/>
      <c r="O9" s="7"/>
    </row>
    <row r="10" spans="1:15" x14ac:dyDescent="0.2">
      <c r="A10" s="79" t="s">
        <v>30</v>
      </c>
      <c r="B10" s="79"/>
      <c r="C10" s="79"/>
      <c r="D10" s="42">
        <v>33</v>
      </c>
      <c r="E10" s="46">
        <v>18.399999999999999</v>
      </c>
      <c r="F10" s="46">
        <v>18.399999999999999</v>
      </c>
      <c r="G10" s="46">
        <v>4.2</v>
      </c>
      <c r="H10" s="11">
        <f>HUB!H10</f>
        <v>5</v>
      </c>
      <c r="I10" s="15">
        <f t="shared" si="0"/>
        <v>46</v>
      </c>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0"/>
  <sheetViews>
    <sheetView workbookViewId="0">
      <selection activeCell="M35" sqref="M35"/>
    </sheetView>
  </sheetViews>
  <sheetFormatPr defaultRowHeight="12.75" x14ac:dyDescent="0.2"/>
  <cols>
    <col min="1" max="16384" width="9.140625" style="7"/>
  </cols>
  <sheetData>
    <row r="1" spans="1:15" ht="15.75" x14ac:dyDescent="0.25">
      <c r="A1" s="16" t="s">
        <v>0</v>
      </c>
      <c r="B1" s="8"/>
      <c r="C1" s="8"/>
      <c r="D1" s="8"/>
      <c r="E1" s="4"/>
      <c r="F1" s="4"/>
      <c r="G1" s="4"/>
      <c r="H1" s="4"/>
      <c r="I1" s="4"/>
      <c r="J1" s="4"/>
    </row>
    <row r="2" spans="1:15" ht="15.75" x14ac:dyDescent="0.25">
      <c r="A2" s="4"/>
      <c r="B2" s="3"/>
      <c r="C2" s="3"/>
      <c r="D2" s="3"/>
      <c r="E2" s="3"/>
      <c r="F2" s="3"/>
      <c r="G2" s="3"/>
      <c r="H2" s="3"/>
      <c r="I2" s="3"/>
      <c r="J2" s="3"/>
      <c r="K2" s="3"/>
    </row>
    <row r="3" spans="1:15" x14ac:dyDescent="0.2">
      <c r="A3" s="80"/>
      <c r="B3" s="80"/>
      <c r="C3" s="80"/>
      <c r="D3" s="12" t="s">
        <v>9</v>
      </c>
      <c r="E3" s="13" t="s">
        <v>10</v>
      </c>
      <c r="F3" s="13" t="s">
        <v>11</v>
      </c>
      <c r="G3" s="13" t="s">
        <v>12</v>
      </c>
      <c r="H3" s="13" t="s">
        <v>13</v>
      </c>
      <c r="I3" s="14" t="s">
        <v>14</v>
      </c>
      <c r="J3" s="6"/>
      <c r="K3" s="6"/>
      <c r="L3" s="6"/>
      <c r="M3" s="6"/>
      <c r="N3" s="6"/>
      <c r="O3" s="6"/>
    </row>
    <row r="4" spans="1:15" x14ac:dyDescent="0.2">
      <c r="A4" s="79" t="s">
        <v>24</v>
      </c>
      <c r="B4" s="79"/>
      <c r="C4" s="79"/>
      <c r="D4" s="9">
        <v>0</v>
      </c>
      <c r="E4" s="10">
        <v>0</v>
      </c>
      <c r="F4" s="10">
        <v>0</v>
      </c>
      <c r="G4" s="10">
        <v>0</v>
      </c>
      <c r="H4" s="10">
        <v>5</v>
      </c>
      <c r="I4" s="15">
        <f>SUM(E4:H4)</f>
        <v>5</v>
      </c>
    </row>
    <row r="5" spans="1:15" x14ac:dyDescent="0.2">
      <c r="A5" s="79" t="s">
        <v>25</v>
      </c>
      <c r="B5" s="79"/>
      <c r="C5" s="79"/>
      <c r="D5" s="9">
        <v>0</v>
      </c>
      <c r="E5" s="10">
        <v>0</v>
      </c>
      <c r="F5" s="10">
        <v>0</v>
      </c>
      <c r="G5" s="10">
        <v>0</v>
      </c>
      <c r="H5" s="10">
        <v>5</v>
      </c>
      <c r="I5" s="15">
        <f t="shared" ref="I5:I10" si="0">SUM(D5:H5)</f>
        <v>5</v>
      </c>
    </row>
    <row r="6" spans="1:15" x14ac:dyDescent="0.2">
      <c r="A6" s="79" t="s">
        <v>26</v>
      </c>
      <c r="B6" s="79"/>
      <c r="C6" s="79"/>
      <c r="D6" s="9">
        <v>0</v>
      </c>
      <c r="E6" s="10">
        <v>0</v>
      </c>
      <c r="F6" s="10">
        <v>0</v>
      </c>
      <c r="G6" s="10">
        <v>0</v>
      </c>
      <c r="H6" s="10">
        <v>5</v>
      </c>
      <c r="I6" s="15">
        <f t="shared" si="0"/>
        <v>5</v>
      </c>
    </row>
    <row r="7" spans="1:15" x14ac:dyDescent="0.2">
      <c r="A7" s="79" t="s">
        <v>27</v>
      </c>
      <c r="B7" s="79"/>
      <c r="C7" s="79"/>
      <c r="D7" s="9">
        <v>0</v>
      </c>
      <c r="E7" s="10">
        <v>0</v>
      </c>
      <c r="F7" s="10">
        <v>0</v>
      </c>
      <c r="G7" s="10">
        <v>0</v>
      </c>
      <c r="H7" s="10">
        <v>5</v>
      </c>
      <c r="I7" s="15">
        <f t="shared" si="0"/>
        <v>5</v>
      </c>
    </row>
    <row r="8" spans="1:15" x14ac:dyDescent="0.2">
      <c r="A8" s="79" t="s">
        <v>28</v>
      </c>
      <c r="B8" s="79"/>
      <c r="C8" s="79"/>
      <c r="D8" s="9">
        <v>0</v>
      </c>
      <c r="E8" s="10">
        <v>0</v>
      </c>
      <c r="F8" s="10">
        <v>0</v>
      </c>
      <c r="G8" s="10">
        <v>0</v>
      </c>
      <c r="H8" s="10">
        <v>5</v>
      </c>
      <c r="I8" s="15">
        <f t="shared" si="0"/>
        <v>5</v>
      </c>
    </row>
    <row r="9" spans="1:15" x14ac:dyDescent="0.2">
      <c r="A9" s="79" t="s">
        <v>29</v>
      </c>
      <c r="B9" s="79"/>
      <c r="C9" s="79"/>
      <c r="D9" s="9">
        <v>0</v>
      </c>
      <c r="E9" s="10">
        <v>0</v>
      </c>
      <c r="F9" s="10">
        <v>0</v>
      </c>
      <c r="G9" s="10">
        <v>0</v>
      </c>
      <c r="H9" s="10">
        <v>5</v>
      </c>
      <c r="I9" s="15">
        <f t="shared" si="0"/>
        <v>5</v>
      </c>
    </row>
    <row r="10" spans="1:15" x14ac:dyDescent="0.2">
      <c r="A10" s="79" t="s">
        <v>30</v>
      </c>
      <c r="B10" s="79"/>
      <c r="C10" s="79"/>
      <c r="D10" s="9">
        <v>0</v>
      </c>
      <c r="E10" s="10">
        <v>0</v>
      </c>
      <c r="F10" s="10">
        <v>0</v>
      </c>
      <c r="G10" s="10">
        <v>0</v>
      </c>
      <c r="H10" s="10">
        <v>5</v>
      </c>
      <c r="I10" s="15">
        <f t="shared" si="0"/>
        <v>5</v>
      </c>
    </row>
  </sheetData>
  <mergeCells count="8">
    <mergeCell ref="A9:C9"/>
    <mergeCell ref="A10:C10"/>
    <mergeCell ref="A3:C3"/>
    <mergeCell ref="A4:C4"/>
    <mergeCell ref="A5:C5"/>
    <mergeCell ref="A6:C6"/>
    <mergeCell ref="A7:C7"/>
    <mergeCell ref="A8:C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R14" sqref="R14"/>
    </sheetView>
  </sheetViews>
  <sheetFormatPr defaultRowHeight="15" x14ac:dyDescent="0.2"/>
  <cols>
    <col min="1" max="1" width="33" style="20" customWidth="1"/>
    <col min="2" max="10" width="7.7109375" style="20" customWidth="1"/>
    <col min="11" max="12" width="7.5703125" style="20" customWidth="1"/>
    <col min="13" max="15" width="7.7109375" style="20" customWidth="1"/>
    <col min="16" max="16384" width="9.140625" style="20"/>
  </cols>
  <sheetData>
    <row r="1" spans="1:18" ht="15.75" x14ac:dyDescent="0.25">
      <c r="A1" s="17" t="s">
        <v>15</v>
      </c>
      <c r="B1" s="18"/>
      <c r="C1" s="17"/>
      <c r="D1" s="17"/>
      <c r="E1" s="17"/>
      <c r="F1" s="17"/>
      <c r="G1" s="17"/>
      <c r="H1" s="17"/>
      <c r="I1" s="17"/>
      <c r="J1" s="17"/>
      <c r="K1" s="17"/>
      <c r="L1" s="19"/>
      <c r="M1" s="19"/>
    </row>
    <row r="2" spans="1:18" ht="6" customHeight="1" x14ac:dyDescent="0.25">
      <c r="A2" s="17"/>
      <c r="B2" s="18"/>
      <c r="C2" s="17"/>
      <c r="D2" s="17"/>
      <c r="E2" s="17"/>
      <c r="F2" s="17"/>
      <c r="G2" s="17"/>
      <c r="H2" s="17"/>
      <c r="I2" s="17"/>
      <c r="J2" s="17"/>
      <c r="K2" s="17"/>
      <c r="L2" s="19"/>
      <c r="M2" s="19"/>
    </row>
    <row r="3" spans="1:18" ht="15.75" x14ac:dyDescent="0.25">
      <c r="A3" s="83" t="s">
        <v>32</v>
      </c>
      <c r="B3" s="83"/>
      <c r="C3" s="83"/>
      <c r="D3" s="83"/>
      <c r="E3" s="83"/>
      <c r="F3" s="83"/>
      <c r="G3" s="83"/>
      <c r="H3" s="83"/>
      <c r="I3" s="83"/>
      <c r="J3" s="83"/>
      <c r="K3" s="83"/>
      <c r="L3" s="19"/>
      <c r="M3" s="19"/>
    </row>
    <row r="4" spans="1:18" x14ac:dyDescent="0.2">
      <c r="A4" s="18"/>
      <c r="B4" s="18"/>
      <c r="C4" s="18"/>
      <c r="D4" s="18"/>
      <c r="E4" s="18"/>
      <c r="F4" s="18"/>
      <c r="G4" s="18"/>
      <c r="H4" s="18"/>
      <c r="I4" s="18"/>
      <c r="J4" s="21"/>
      <c r="K4" s="21"/>
      <c r="L4" s="22"/>
      <c r="M4" s="22"/>
    </row>
    <row r="5" spans="1:18" ht="15.75" x14ac:dyDescent="0.25">
      <c r="H5" s="84" t="s">
        <v>33</v>
      </c>
      <c r="I5" s="84"/>
      <c r="J5" s="84"/>
      <c r="K5" s="84"/>
      <c r="L5" s="23"/>
      <c r="M5" s="24"/>
      <c r="N5" s="82" t="s">
        <v>21</v>
      </c>
      <c r="O5" s="82"/>
      <c r="P5" s="24"/>
      <c r="Q5" s="81" t="s">
        <v>22</v>
      </c>
      <c r="R5" s="81"/>
    </row>
    <row r="6" spans="1:18" s="28" customFormat="1" ht="135" customHeight="1" x14ac:dyDescent="0.2">
      <c r="A6" s="25"/>
      <c r="B6" s="26" t="s">
        <v>2</v>
      </c>
      <c r="C6" s="26" t="s">
        <v>3</v>
      </c>
      <c r="D6" s="26" t="s">
        <v>4</v>
      </c>
      <c r="E6" s="26" t="s">
        <v>5</v>
      </c>
      <c r="F6" s="26" t="s">
        <v>6</v>
      </c>
      <c r="G6" s="26" t="s">
        <v>7</v>
      </c>
      <c r="H6" s="26" t="s">
        <v>8</v>
      </c>
      <c r="I6" s="27" t="s">
        <v>31</v>
      </c>
      <c r="J6" s="26" t="s">
        <v>16</v>
      </c>
      <c r="K6" s="38" t="s">
        <v>17</v>
      </c>
      <c r="M6" s="27" t="str">
        <f>I6</f>
        <v>Evaluator 8</v>
      </c>
      <c r="N6" s="26" t="s">
        <v>19</v>
      </c>
      <c r="O6" s="38" t="s">
        <v>18</v>
      </c>
      <c r="Q6" s="26" t="s">
        <v>1</v>
      </c>
      <c r="R6" s="38" t="s">
        <v>20</v>
      </c>
    </row>
    <row r="7" spans="1:18" ht="16.5" customHeight="1" x14ac:dyDescent="0.25">
      <c r="A7" s="35" t="str">
        <f>'Evaluator 8'!A4:D4</f>
        <v>ABM</v>
      </c>
      <c r="B7" s="29">
        <f>'Evaluator 1'!I4</f>
        <v>34.700000000000003</v>
      </c>
      <c r="C7" s="29">
        <f>'Evaluator 2'!I4</f>
        <v>33</v>
      </c>
      <c r="D7" s="29">
        <f>'Evaluator 3'!I4</f>
        <v>31</v>
      </c>
      <c r="E7" s="29">
        <f>'Evaluator 4'!I4</f>
        <v>36.4</v>
      </c>
      <c r="F7" s="29">
        <f>'Evaluator 5'!I4</f>
        <v>31</v>
      </c>
      <c r="G7" s="29">
        <f>'Evaluator 6'!I4</f>
        <v>36.5</v>
      </c>
      <c r="H7" s="29">
        <f>'Evaluator 7'!I4</f>
        <v>42</v>
      </c>
      <c r="I7" s="30">
        <f>'Evaluator 8'!I4</f>
        <v>45.4</v>
      </c>
      <c r="J7" s="29">
        <f>AVERAGE(B7:I7)</f>
        <v>36.25</v>
      </c>
      <c r="K7" s="39">
        <f>RANK(J7,$J$7:$J$13,0)</f>
        <v>5</v>
      </c>
      <c r="M7" s="32">
        <f>'Evaluator 8'!D4</f>
        <v>50</v>
      </c>
      <c r="N7" s="29">
        <f>AVERAGE(M7)</f>
        <v>50</v>
      </c>
      <c r="O7" s="39">
        <f>RANK(N7,$N$7:$N$13,0)</f>
        <v>1</v>
      </c>
      <c r="Q7" s="33">
        <f>J7+N7</f>
        <v>86.25</v>
      </c>
      <c r="R7" s="41">
        <f>RANK(Q7,$Q$7:$Q$13,0)</f>
        <v>1</v>
      </c>
    </row>
    <row r="8" spans="1:18" ht="16.5" customHeight="1" x14ac:dyDescent="0.25">
      <c r="A8" s="36" t="str">
        <f>'Evaluator 8'!A5:D5</f>
        <v>Camelot</v>
      </c>
      <c r="B8" s="29">
        <f>'Evaluator 1'!I5</f>
        <v>33.599999999999994</v>
      </c>
      <c r="C8" s="29">
        <f>'Evaluator 2'!I5</f>
        <v>39</v>
      </c>
      <c r="D8" s="29">
        <f>'Evaluator 3'!I5</f>
        <v>40</v>
      </c>
      <c r="E8" s="29">
        <f>'Evaluator 4'!I5</f>
        <v>22</v>
      </c>
      <c r="F8" s="29">
        <f>'Evaluator 5'!I5</f>
        <v>32</v>
      </c>
      <c r="G8" s="29">
        <f>'Evaluator 6'!I5</f>
        <v>42.5</v>
      </c>
      <c r="H8" s="29">
        <f>'Evaluator 7'!I5</f>
        <v>38</v>
      </c>
      <c r="I8" s="30">
        <f>'Evaluator 8'!I5</f>
        <v>45.6</v>
      </c>
      <c r="J8" s="31">
        <f>AVERAGE(B8:I8)</f>
        <v>36.587499999999999</v>
      </c>
      <c r="K8" s="40">
        <f t="shared" ref="K8:K13" si="0">RANK(J8,$J$7:$J$13,0)</f>
        <v>4</v>
      </c>
      <c r="M8" s="32">
        <f>'Evaluator 8'!D5</f>
        <v>25</v>
      </c>
      <c r="N8" s="31">
        <f t="shared" ref="N8:N13" si="1">AVERAGE(M8)</f>
        <v>25</v>
      </c>
      <c r="O8" s="40">
        <f t="shared" ref="O8:O13" si="2">RANK(N8,$N$7:$N$13,0)</f>
        <v>4</v>
      </c>
      <c r="Q8" s="34">
        <f t="shared" ref="Q8:Q13" si="3">J8+N8</f>
        <v>61.587499999999999</v>
      </c>
      <c r="R8" s="44">
        <f t="shared" ref="R8:R12" si="4">RANK(Q8,$Q$7:$Q$13,0)</f>
        <v>6</v>
      </c>
    </row>
    <row r="9" spans="1:18" ht="16.5" customHeight="1" x14ac:dyDescent="0.25">
      <c r="A9" s="36" t="str">
        <f>'Evaluator 8'!A6:D6</f>
        <v>HHS</v>
      </c>
      <c r="B9" s="29">
        <f>'Evaluator 1'!I6</f>
        <v>38.4</v>
      </c>
      <c r="C9" s="29">
        <f>'Evaluator 2'!I6</f>
        <v>39</v>
      </c>
      <c r="D9" s="29">
        <f>'Evaluator 3'!I6</f>
        <v>40</v>
      </c>
      <c r="E9" s="29">
        <f>'Evaluator 4'!I6</f>
        <v>30</v>
      </c>
      <c r="F9" s="29">
        <f>'Evaluator 5'!I6</f>
        <v>36</v>
      </c>
      <c r="G9" s="29">
        <f>'Evaluator 6'!I6</f>
        <v>43.6</v>
      </c>
      <c r="H9" s="29">
        <f>'Evaluator 7'!I6</f>
        <v>25.6</v>
      </c>
      <c r="I9" s="30">
        <f>'Evaluator 8'!I6</f>
        <v>45.199999999999996</v>
      </c>
      <c r="J9" s="31">
        <f>AVERAGE(B9:I9)</f>
        <v>37.225000000000001</v>
      </c>
      <c r="K9" s="40">
        <f t="shared" si="0"/>
        <v>3</v>
      </c>
      <c r="M9" s="32">
        <f>'Evaluator 8'!D6</f>
        <v>25</v>
      </c>
      <c r="N9" s="31">
        <f t="shared" si="1"/>
        <v>25</v>
      </c>
      <c r="O9" s="40">
        <f t="shared" si="2"/>
        <v>4</v>
      </c>
      <c r="Q9" s="34">
        <f t="shared" si="3"/>
        <v>62.225000000000001</v>
      </c>
      <c r="R9" s="44">
        <f t="shared" si="4"/>
        <v>5</v>
      </c>
    </row>
    <row r="10" spans="1:18" ht="15.75" x14ac:dyDescent="0.25">
      <c r="A10" s="36" t="str">
        <f>'Evaluator 8'!A7:D7</f>
        <v>LGC Global</v>
      </c>
      <c r="B10" s="29">
        <f>'Evaluator 1'!I7</f>
        <v>39.199999999999996</v>
      </c>
      <c r="C10" s="29">
        <f>'Evaluator 2'!I7</f>
        <v>35</v>
      </c>
      <c r="D10" s="29">
        <f>'Evaluator 3'!I7</f>
        <v>32</v>
      </c>
      <c r="E10" s="29">
        <f>'Evaluator 4'!I7</f>
        <v>26.4</v>
      </c>
      <c r="F10" s="29">
        <f>'Evaluator 5'!I7</f>
        <v>23</v>
      </c>
      <c r="G10" s="29">
        <f>'Evaluator 6'!I7</f>
        <v>37.199999999999996</v>
      </c>
      <c r="H10" s="29">
        <f>'Evaluator 7'!I7</f>
        <v>24</v>
      </c>
      <c r="I10" s="30">
        <f>'Evaluator 8'!I7</f>
        <v>44.4</v>
      </c>
      <c r="J10" s="31">
        <f t="shared" ref="J10:J13" si="5">AVERAGE(B10:I10)</f>
        <v>32.65</v>
      </c>
      <c r="K10" s="40">
        <f t="shared" si="0"/>
        <v>7</v>
      </c>
      <c r="M10" s="32">
        <f>'Evaluator 8'!D7</f>
        <v>25</v>
      </c>
      <c r="N10" s="31">
        <f t="shared" si="1"/>
        <v>25</v>
      </c>
      <c r="O10" s="40">
        <f t="shared" si="2"/>
        <v>4</v>
      </c>
      <c r="Q10" s="34">
        <f t="shared" si="3"/>
        <v>57.65</v>
      </c>
      <c r="R10" s="44">
        <f t="shared" si="4"/>
        <v>7</v>
      </c>
    </row>
    <row r="11" spans="1:18" ht="15.75" x14ac:dyDescent="0.25">
      <c r="A11" s="36" t="str">
        <f>'Evaluator 8'!A8:D8</f>
        <v>Metroclean</v>
      </c>
      <c r="B11" s="29">
        <f>'Evaluator 1'!I8</f>
        <v>36.9</v>
      </c>
      <c r="C11" s="29">
        <f>'Evaluator 2'!I8</f>
        <v>32</v>
      </c>
      <c r="D11" s="29">
        <f>'Evaluator 3'!I8</f>
        <v>31</v>
      </c>
      <c r="E11" s="29">
        <f>'Evaluator 4'!I8</f>
        <v>40.6</v>
      </c>
      <c r="F11" s="29">
        <f>'Evaluator 5'!I8</f>
        <v>36</v>
      </c>
      <c r="G11" s="29">
        <f>'Evaluator 6'!I8</f>
        <v>37.4</v>
      </c>
      <c r="H11" s="29">
        <f>'Evaluator 7'!I8</f>
        <v>24.4</v>
      </c>
      <c r="I11" s="30">
        <f>'Evaluator 8'!I8</f>
        <v>42.2</v>
      </c>
      <c r="J11" s="31">
        <f t="shared" si="5"/>
        <v>35.0625</v>
      </c>
      <c r="K11" s="40">
        <f t="shared" si="0"/>
        <v>6</v>
      </c>
      <c r="M11" s="32">
        <f>'Evaluator 8'!D8</f>
        <v>44</v>
      </c>
      <c r="N11" s="31">
        <f t="shared" si="1"/>
        <v>44</v>
      </c>
      <c r="O11" s="40">
        <f t="shared" si="2"/>
        <v>2</v>
      </c>
      <c r="Q11" s="34">
        <f t="shared" si="3"/>
        <v>79.0625</v>
      </c>
      <c r="R11" s="43">
        <f t="shared" si="4"/>
        <v>2</v>
      </c>
    </row>
    <row r="12" spans="1:18" ht="15.75" x14ac:dyDescent="0.25">
      <c r="A12" s="36" t="str">
        <f>'Evaluator 8'!A9:D9</f>
        <v>TDIndustries</v>
      </c>
      <c r="B12" s="29">
        <f>'Evaluator 1'!I9</f>
        <v>45.2</v>
      </c>
      <c r="C12" s="29">
        <f>'Evaluator 2'!I9</f>
        <v>39</v>
      </c>
      <c r="D12" s="29">
        <f>'Evaluator 3'!I9</f>
        <v>31</v>
      </c>
      <c r="E12" s="29">
        <f>'Evaluator 4'!I9</f>
        <v>41.2</v>
      </c>
      <c r="F12" s="29">
        <f>'Evaluator 5'!I9</f>
        <v>31</v>
      </c>
      <c r="G12" s="29">
        <f>'Evaluator 6'!I9</f>
        <v>42.4</v>
      </c>
      <c r="H12" s="29">
        <f>'Evaluator 7'!I9</f>
        <v>39</v>
      </c>
      <c r="I12" s="30">
        <f>'Evaluator 8'!I9</f>
        <v>45.8</v>
      </c>
      <c r="J12" s="31">
        <f t="shared" si="5"/>
        <v>39.325000000000003</v>
      </c>
      <c r="K12" s="40">
        <f t="shared" si="0"/>
        <v>2</v>
      </c>
      <c r="M12" s="32">
        <f>'Evaluator 8'!D9</f>
        <v>25</v>
      </c>
      <c r="N12" s="31">
        <f t="shared" si="1"/>
        <v>25</v>
      </c>
      <c r="O12" s="40">
        <f t="shared" si="2"/>
        <v>4</v>
      </c>
      <c r="Q12" s="34">
        <f t="shared" si="3"/>
        <v>64.325000000000003</v>
      </c>
      <c r="R12" s="44">
        <f t="shared" si="4"/>
        <v>4</v>
      </c>
    </row>
    <row r="13" spans="1:18" ht="15.75" x14ac:dyDescent="0.25">
      <c r="A13" s="36" t="str">
        <f>'Evaluator 8'!A10:D10</f>
        <v>Transwestern</v>
      </c>
      <c r="B13" s="29">
        <f>'Evaluator 1'!I10</f>
        <v>37.299999999999997</v>
      </c>
      <c r="C13" s="29">
        <f>'Evaluator 2'!I10</f>
        <v>45</v>
      </c>
      <c r="D13" s="29">
        <f>'Evaluator 3'!I10</f>
        <v>41</v>
      </c>
      <c r="E13" s="29">
        <f>'Evaluator 4'!I10</f>
        <v>39</v>
      </c>
      <c r="F13" s="29">
        <f>'Evaluator 5'!I10</f>
        <v>41</v>
      </c>
      <c r="G13" s="29">
        <f>'Evaluator 6'!I10</f>
        <v>44.6</v>
      </c>
      <c r="H13" s="29">
        <f>'Evaluator 7'!I10</f>
        <v>35</v>
      </c>
      <c r="I13" s="30">
        <f>'Evaluator 8'!I10</f>
        <v>46</v>
      </c>
      <c r="J13" s="31">
        <f t="shared" si="5"/>
        <v>41.112499999999997</v>
      </c>
      <c r="K13" s="40">
        <f t="shared" si="0"/>
        <v>1</v>
      </c>
      <c r="M13" s="32">
        <f>'Evaluator 8'!D10</f>
        <v>33</v>
      </c>
      <c r="N13" s="31">
        <f t="shared" si="1"/>
        <v>33</v>
      </c>
      <c r="O13" s="40">
        <f t="shared" si="2"/>
        <v>3</v>
      </c>
      <c r="Q13" s="34">
        <f t="shared" si="3"/>
        <v>74.112499999999997</v>
      </c>
      <c r="R13" s="43">
        <f>RANK(Q13,$Q$7:$Q$13,0)</f>
        <v>3</v>
      </c>
    </row>
    <row r="32" spans="1:1" x14ac:dyDescent="0.2">
      <c r="A32" s="37" t="s">
        <v>23</v>
      </c>
    </row>
    <row r="33" spans="1:1" x14ac:dyDescent="0.2">
      <c r="A33" s="37"/>
    </row>
  </sheetData>
  <mergeCells count="4">
    <mergeCell ref="Q5:R5"/>
    <mergeCell ref="N5:O5"/>
    <mergeCell ref="A3:K3"/>
    <mergeCell ref="H5:K5"/>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tabSelected="1" topLeftCell="A10" workbookViewId="0">
      <selection activeCell="O30" sqref="O29:O30"/>
    </sheetView>
  </sheetViews>
  <sheetFormatPr defaultRowHeight="12.75" x14ac:dyDescent="0.2"/>
  <cols>
    <col min="1" max="1" width="20.7109375" style="53" customWidth="1"/>
    <col min="2" max="2" width="6.28515625" style="53" customWidth="1"/>
    <col min="3" max="3" width="10.5703125" style="53" bestFit="1" customWidth="1"/>
    <col min="4" max="4" width="9.140625" style="53" customWidth="1"/>
    <col min="5" max="5" width="6.5703125" style="53" customWidth="1"/>
    <col min="6" max="6" width="10.5703125" style="53" bestFit="1" customWidth="1"/>
    <col min="7" max="7" width="9.140625" style="53" customWidth="1"/>
    <col min="8" max="8" width="6.5703125" style="53" customWidth="1"/>
    <col min="9" max="9" width="10.5703125" style="53" bestFit="1" customWidth="1"/>
    <col min="10" max="10" width="9.140625" style="53" customWidth="1"/>
    <col min="11" max="11" width="6.7109375" style="53" customWidth="1"/>
    <col min="12" max="12" width="10.5703125" style="53" bestFit="1" customWidth="1"/>
    <col min="13" max="13" width="9.140625" style="53" customWidth="1"/>
    <col min="14" max="14" width="6.28515625" style="53" customWidth="1"/>
    <col min="15" max="15" width="10.5703125" style="53" bestFit="1" customWidth="1"/>
    <col min="16" max="16" width="9.140625" style="53" customWidth="1"/>
    <col min="17" max="17" width="6.28515625" style="53" customWidth="1"/>
    <col min="18" max="18" width="10.5703125" style="53" bestFit="1" customWidth="1"/>
    <col min="19" max="19" width="9.140625" style="53" customWidth="1"/>
    <col min="20" max="20" width="6.7109375" style="53" customWidth="1"/>
    <col min="21" max="21" width="10.5703125" style="53" bestFit="1" customWidth="1"/>
    <col min="22" max="22" width="9.140625" style="53" customWidth="1"/>
    <col min="23" max="23" width="6.28515625" style="53" customWidth="1"/>
    <col min="24" max="24" width="10.5703125" style="53" bestFit="1" customWidth="1"/>
    <col min="25" max="25" width="9.140625" style="53" customWidth="1"/>
    <col min="26" max="26" width="6.28515625" style="53" customWidth="1"/>
    <col min="27" max="27" width="10.5703125" style="53" bestFit="1" customWidth="1"/>
    <col min="28" max="28" width="9.140625" style="53" customWidth="1"/>
    <col min="29" max="29" width="6.7109375" style="53" customWidth="1"/>
    <col min="30" max="30" width="10.5703125" style="53" bestFit="1" customWidth="1"/>
    <col min="31" max="31" width="9.140625" style="53" customWidth="1"/>
    <col min="32" max="32" width="6.28515625" style="53" customWidth="1"/>
    <col min="33" max="33" width="10.5703125" style="53" bestFit="1" customWidth="1"/>
    <col min="34" max="34" width="9.140625" style="53" customWidth="1"/>
    <col min="35" max="35" width="6.28515625" style="53" customWidth="1"/>
    <col min="36" max="36" width="10.5703125" style="53" bestFit="1" customWidth="1"/>
    <col min="37" max="37" width="9.140625" style="53" customWidth="1"/>
    <col min="38" max="38" width="7.140625" style="53" customWidth="1"/>
    <col min="39" max="39" width="6.140625" style="53" customWidth="1"/>
    <col min="40" max="40" width="9.140625" style="53"/>
    <col min="41" max="41" width="17.5703125" style="53" bestFit="1" customWidth="1"/>
    <col min="42" max="16384" width="9.140625" style="53"/>
  </cols>
  <sheetData>
    <row r="1" spans="1:17" ht="15.75" x14ac:dyDescent="0.25">
      <c r="A1" s="85" t="s">
        <v>34</v>
      </c>
      <c r="B1" s="85"/>
      <c r="C1" s="85"/>
      <c r="D1" s="85"/>
      <c r="E1" s="85"/>
      <c r="F1" s="85"/>
      <c r="G1" s="85"/>
      <c r="H1" s="85"/>
      <c r="I1" s="85"/>
      <c r="J1" s="85"/>
    </row>
    <row r="2" spans="1:17" ht="15.75" x14ac:dyDescent="0.25">
      <c r="A2" s="54" t="s">
        <v>32</v>
      </c>
      <c r="B2" s="55"/>
      <c r="C2" s="55"/>
      <c r="D2" s="55"/>
      <c r="E2" s="55"/>
      <c r="F2" s="55"/>
      <c r="G2" s="55"/>
      <c r="H2" s="55"/>
      <c r="I2" s="55"/>
      <c r="J2" s="55"/>
    </row>
    <row r="3" spans="1:17" x14ac:dyDescent="0.2">
      <c r="A3" s="56" t="s">
        <v>35</v>
      </c>
      <c r="B3" s="86"/>
      <c r="C3" s="86"/>
      <c r="D3" s="86"/>
    </row>
    <row r="4" spans="1:17" ht="15" customHeight="1" x14ac:dyDescent="0.2">
      <c r="A4" s="56" t="s">
        <v>36</v>
      </c>
      <c r="B4" s="87" t="s">
        <v>37</v>
      </c>
      <c r="C4" s="87"/>
      <c r="D4" s="87"/>
      <c r="E4" s="56"/>
    </row>
    <row r="5" spans="1:17" ht="15" customHeight="1" x14ac:dyDescent="0.2">
      <c r="D5" s="57"/>
      <c r="E5" s="56"/>
    </row>
    <row r="6" spans="1:17" ht="15" customHeight="1" x14ac:dyDescent="0.2"/>
    <row r="7" spans="1:17" ht="15" customHeight="1" x14ac:dyDescent="0.2"/>
    <row r="9" spans="1:17" ht="11.25" customHeight="1" thickBot="1" x14ac:dyDescent="0.25"/>
    <row r="10" spans="1:17" s="58" customFormat="1" ht="13.5" thickBot="1" x14ac:dyDescent="0.25">
      <c r="B10" s="88" t="s">
        <v>38</v>
      </c>
      <c r="C10" s="89"/>
      <c r="D10" s="90"/>
      <c r="E10" s="88" t="s">
        <v>39</v>
      </c>
      <c r="F10" s="89"/>
      <c r="G10" s="90"/>
      <c r="H10" s="88" t="s">
        <v>40</v>
      </c>
      <c r="I10" s="89"/>
      <c r="J10" s="90"/>
      <c r="K10" s="88" t="s">
        <v>41</v>
      </c>
      <c r="L10" s="89"/>
      <c r="M10" s="90"/>
      <c r="N10" s="88" t="s">
        <v>42</v>
      </c>
      <c r="O10" s="89"/>
      <c r="P10" s="90"/>
    </row>
    <row r="11" spans="1:17" s="58" customFormat="1" ht="107.25" customHeight="1" thickBot="1" x14ac:dyDescent="0.25">
      <c r="B11" s="91" t="s">
        <v>50</v>
      </c>
      <c r="C11" s="92"/>
      <c r="D11" s="93"/>
      <c r="E11" s="94" t="s">
        <v>43</v>
      </c>
      <c r="F11" s="95"/>
      <c r="G11" s="96"/>
      <c r="H11" s="94" t="s">
        <v>44</v>
      </c>
      <c r="I11" s="95"/>
      <c r="J11" s="96"/>
      <c r="K11" s="94" t="s">
        <v>45</v>
      </c>
      <c r="L11" s="95"/>
      <c r="M11" s="96"/>
      <c r="N11" s="91" t="s">
        <v>46</v>
      </c>
      <c r="O11" s="92"/>
      <c r="P11" s="93"/>
    </row>
    <row r="12" spans="1:17" s="64" customFormat="1" ht="23.25" thickBot="1" x14ac:dyDescent="0.25">
      <c r="A12" s="59"/>
      <c r="B12" s="60" t="s">
        <v>47</v>
      </c>
      <c r="C12" s="61"/>
      <c r="D12" s="62"/>
      <c r="E12" s="60" t="s">
        <v>47</v>
      </c>
      <c r="F12" s="61"/>
      <c r="G12" s="62"/>
      <c r="H12" s="60" t="s">
        <v>47</v>
      </c>
      <c r="I12" s="61"/>
      <c r="J12" s="62"/>
      <c r="K12" s="60" t="s">
        <v>47</v>
      </c>
      <c r="L12" s="61"/>
      <c r="M12" s="62"/>
      <c r="N12" s="60" t="s">
        <v>47</v>
      </c>
      <c r="O12" s="61"/>
      <c r="P12" s="62"/>
      <c r="Q12" s="63" t="s">
        <v>14</v>
      </c>
    </row>
    <row r="13" spans="1:17" ht="15" customHeight="1" x14ac:dyDescent="0.2">
      <c r="A13" s="52" t="s">
        <v>24</v>
      </c>
      <c r="B13" s="65"/>
      <c r="C13" s="97">
        <v>10</v>
      </c>
      <c r="D13" s="66">
        <f>B13*$C$13</f>
        <v>0</v>
      </c>
      <c r="E13" s="65"/>
      <c r="F13" s="97">
        <v>4</v>
      </c>
      <c r="G13" s="66">
        <f>E13*$F$13</f>
        <v>0</v>
      </c>
      <c r="H13" s="65"/>
      <c r="I13" s="97">
        <v>4</v>
      </c>
      <c r="J13" s="66">
        <f>H13*$I$13</f>
        <v>0</v>
      </c>
      <c r="K13" s="65"/>
      <c r="L13" s="97">
        <v>1</v>
      </c>
      <c r="M13" s="66">
        <f>K13*$L$13</f>
        <v>0</v>
      </c>
      <c r="N13" s="65"/>
      <c r="O13" s="97">
        <v>1</v>
      </c>
      <c r="P13" s="66">
        <f>N13*$O$13</f>
        <v>0</v>
      </c>
      <c r="Q13" s="67">
        <f>D13+G13+J13+M13+P13</f>
        <v>0</v>
      </c>
    </row>
    <row r="14" spans="1:17" ht="15" customHeight="1" x14ac:dyDescent="0.2">
      <c r="A14" s="52" t="s">
        <v>25</v>
      </c>
      <c r="B14" s="65"/>
      <c r="C14" s="97"/>
      <c r="D14" s="66">
        <f t="shared" ref="D14:D19" si="0">B14*$C$13</f>
        <v>0</v>
      </c>
      <c r="E14" s="65"/>
      <c r="F14" s="97"/>
      <c r="G14" s="66">
        <f t="shared" ref="G14:G19" si="1">E14*$F$13</f>
        <v>0</v>
      </c>
      <c r="H14" s="65"/>
      <c r="I14" s="97"/>
      <c r="J14" s="66">
        <f t="shared" ref="J14:J19" si="2">H14*$I$13</f>
        <v>0</v>
      </c>
      <c r="K14" s="65"/>
      <c r="L14" s="97"/>
      <c r="M14" s="66">
        <f t="shared" ref="M14:M19" si="3">K14*$L$13</f>
        <v>0</v>
      </c>
      <c r="N14" s="65"/>
      <c r="O14" s="97"/>
      <c r="P14" s="66">
        <f t="shared" ref="P14:P19" si="4">N14*$O$13</f>
        <v>0</v>
      </c>
      <c r="Q14" s="67">
        <f t="shared" ref="Q14:Q19" si="5">D14+G14+J14+M14+P14</f>
        <v>0</v>
      </c>
    </row>
    <row r="15" spans="1:17" ht="15" customHeight="1" x14ac:dyDescent="0.2">
      <c r="A15" s="52" t="s">
        <v>26</v>
      </c>
      <c r="B15" s="65"/>
      <c r="C15" s="97"/>
      <c r="D15" s="66">
        <f t="shared" si="0"/>
        <v>0</v>
      </c>
      <c r="E15" s="65"/>
      <c r="F15" s="97"/>
      <c r="G15" s="66">
        <f t="shared" si="1"/>
        <v>0</v>
      </c>
      <c r="H15" s="65"/>
      <c r="I15" s="97"/>
      <c r="J15" s="66">
        <f t="shared" si="2"/>
        <v>0</v>
      </c>
      <c r="K15" s="65"/>
      <c r="L15" s="97"/>
      <c r="M15" s="66">
        <f t="shared" si="3"/>
        <v>0</v>
      </c>
      <c r="N15" s="65"/>
      <c r="O15" s="97"/>
      <c r="P15" s="66">
        <f t="shared" si="4"/>
        <v>0</v>
      </c>
      <c r="Q15" s="67">
        <f t="shared" si="5"/>
        <v>0</v>
      </c>
    </row>
    <row r="16" spans="1:17" ht="15" customHeight="1" x14ac:dyDescent="0.2">
      <c r="A16" s="52" t="s">
        <v>27</v>
      </c>
      <c r="B16" s="65"/>
      <c r="C16" s="97"/>
      <c r="D16" s="66">
        <f t="shared" si="0"/>
        <v>0</v>
      </c>
      <c r="E16" s="65"/>
      <c r="F16" s="97"/>
      <c r="G16" s="66">
        <f t="shared" si="1"/>
        <v>0</v>
      </c>
      <c r="H16" s="65"/>
      <c r="I16" s="97"/>
      <c r="J16" s="66">
        <f t="shared" si="2"/>
        <v>0</v>
      </c>
      <c r="K16" s="65"/>
      <c r="L16" s="97"/>
      <c r="M16" s="66">
        <f t="shared" si="3"/>
        <v>0</v>
      </c>
      <c r="N16" s="65"/>
      <c r="O16" s="97"/>
      <c r="P16" s="66">
        <f t="shared" si="4"/>
        <v>0</v>
      </c>
      <c r="Q16" s="67">
        <f t="shared" si="5"/>
        <v>0</v>
      </c>
    </row>
    <row r="17" spans="1:38" ht="15" customHeight="1" x14ac:dyDescent="0.2">
      <c r="A17" s="52" t="s">
        <v>28</v>
      </c>
      <c r="B17" s="65"/>
      <c r="C17" s="97"/>
      <c r="D17" s="66">
        <f t="shared" si="0"/>
        <v>0</v>
      </c>
      <c r="E17" s="65"/>
      <c r="F17" s="97"/>
      <c r="G17" s="66">
        <f t="shared" si="1"/>
        <v>0</v>
      </c>
      <c r="H17" s="65"/>
      <c r="I17" s="97"/>
      <c r="J17" s="66">
        <f t="shared" si="2"/>
        <v>0</v>
      </c>
      <c r="K17" s="65"/>
      <c r="L17" s="97"/>
      <c r="M17" s="66">
        <f t="shared" si="3"/>
        <v>0</v>
      </c>
      <c r="N17" s="65"/>
      <c r="O17" s="97"/>
      <c r="P17" s="66">
        <f t="shared" si="4"/>
        <v>0</v>
      </c>
      <c r="Q17" s="67">
        <f t="shared" si="5"/>
        <v>0</v>
      </c>
    </row>
    <row r="18" spans="1:38" ht="15" customHeight="1" x14ac:dyDescent="0.2">
      <c r="A18" s="52" t="s">
        <v>29</v>
      </c>
      <c r="B18" s="65"/>
      <c r="C18" s="97"/>
      <c r="D18" s="66">
        <f t="shared" si="0"/>
        <v>0</v>
      </c>
      <c r="E18" s="65"/>
      <c r="F18" s="97"/>
      <c r="G18" s="66">
        <f t="shared" si="1"/>
        <v>0</v>
      </c>
      <c r="H18" s="65"/>
      <c r="I18" s="97"/>
      <c r="J18" s="66">
        <f t="shared" si="2"/>
        <v>0</v>
      </c>
      <c r="K18" s="65"/>
      <c r="L18" s="97"/>
      <c r="M18" s="66">
        <f t="shared" si="3"/>
        <v>0</v>
      </c>
      <c r="N18" s="65"/>
      <c r="O18" s="97"/>
      <c r="P18" s="66">
        <f t="shared" si="4"/>
        <v>0</v>
      </c>
      <c r="Q18" s="67">
        <f t="shared" si="5"/>
        <v>0</v>
      </c>
    </row>
    <row r="19" spans="1:38" ht="15" customHeight="1" x14ac:dyDescent="0.2">
      <c r="A19" s="52" t="s">
        <v>30</v>
      </c>
      <c r="B19" s="65"/>
      <c r="C19" s="97"/>
      <c r="D19" s="66">
        <f t="shared" si="0"/>
        <v>0</v>
      </c>
      <c r="E19" s="65"/>
      <c r="F19" s="97"/>
      <c r="G19" s="66">
        <f t="shared" si="1"/>
        <v>0</v>
      </c>
      <c r="H19" s="65"/>
      <c r="I19" s="97"/>
      <c r="J19" s="66">
        <f t="shared" si="2"/>
        <v>0</v>
      </c>
      <c r="K19" s="65"/>
      <c r="L19" s="97"/>
      <c r="M19" s="66">
        <f t="shared" si="3"/>
        <v>0</v>
      </c>
      <c r="N19" s="65"/>
      <c r="O19" s="97"/>
      <c r="P19" s="66">
        <f t="shared" si="4"/>
        <v>0</v>
      </c>
      <c r="Q19" s="67">
        <f t="shared" si="5"/>
        <v>0</v>
      </c>
    </row>
    <row r="20" spans="1:38" s="68" customFormat="1" ht="7.5" customHeight="1" x14ac:dyDescent="0.2">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s="70" customFormat="1" ht="6.75" customHeight="1" x14ac:dyDescent="0.2"/>
    <row r="23" spans="1:38" x14ac:dyDescent="0.2">
      <c r="A23" s="71" t="s">
        <v>48</v>
      </c>
      <c r="G23" s="72"/>
      <c r="H23" s="72"/>
    </row>
    <row r="24" spans="1:38" x14ac:dyDescent="0.2">
      <c r="G24" s="72"/>
      <c r="H24" s="72"/>
      <c r="I24" s="72"/>
      <c r="J24" s="72"/>
    </row>
    <row r="25" spans="1:38" ht="15" x14ac:dyDescent="0.25">
      <c r="G25" s="72"/>
      <c r="H25" s="72"/>
      <c r="I25" s="72"/>
      <c r="J25" s="72"/>
      <c r="O25" s="73"/>
      <c r="P25" s="74"/>
      <c r="Q25" s="74"/>
    </row>
    <row r="26" spans="1:38" ht="15" x14ac:dyDescent="0.25">
      <c r="G26" s="72"/>
      <c r="H26" s="72"/>
      <c r="I26" s="72"/>
      <c r="J26" s="72"/>
      <c r="O26" s="73"/>
      <c r="P26" s="74"/>
      <c r="Q26" s="74"/>
    </row>
    <row r="27" spans="1:38" ht="15" x14ac:dyDescent="0.25">
      <c r="G27" s="72"/>
      <c r="H27" s="72"/>
      <c r="I27" s="72"/>
      <c r="J27" s="72"/>
      <c r="O27" s="73"/>
      <c r="P27" s="74"/>
      <c r="Q27" s="74"/>
    </row>
    <row r="28" spans="1:38" ht="15" x14ac:dyDescent="0.25">
      <c r="G28" s="72"/>
      <c r="H28" s="72"/>
      <c r="I28" s="72"/>
      <c r="J28" s="72"/>
      <c r="O28" s="73"/>
      <c r="P28" s="74"/>
      <c r="Q28" s="74"/>
    </row>
    <row r="29" spans="1:38" ht="15" x14ac:dyDescent="0.25">
      <c r="G29" s="72"/>
      <c r="H29" s="72"/>
      <c r="I29" s="72"/>
      <c r="J29" s="72"/>
      <c r="O29" s="73"/>
      <c r="P29" s="74"/>
      <c r="Q29" s="74"/>
    </row>
    <row r="30" spans="1:38" ht="15" x14ac:dyDescent="0.25">
      <c r="G30" s="72"/>
      <c r="H30" s="72"/>
      <c r="I30" s="72"/>
      <c r="J30" s="72"/>
      <c r="O30" s="73"/>
      <c r="P30" s="74"/>
      <c r="Q30" s="74"/>
    </row>
    <row r="31" spans="1:38" ht="15" x14ac:dyDescent="0.25">
      <c r="B31" s="72"/>
      <c r="C31" s="72"/>
      <c r="D31" s="72"/>
      <c r="E31" s="72"/>
      <c r="F31" s="72"/>
      <c r="G31" s="72"/>
      <c r="H31" s="72"/>
      <c r="I31" s="72"/>
      <c r="J31" s="72"/>
      <c r="O31" s="73"/>
      <c r="P31" s="74"/>
      <c r="Q31" s="74"/>
    </row>
    <row r="32" spans="1:38" ht="15" x14ac:dyDescent="0.25">
      <c r="H32" s="72"/>
      <c r="I32" s="72"/>
      <c r="J32" s="72"/>
      <c r="O32" s="75"/>
      <c r="P32" s="74"/>
      <c r="Q32" s="74"/>
    </row>
    <row r="33" spans="9:32" ht="15" x14ac:dyDescent="0.25">
      <c r="I33" s="72"/>
      <c r="J33" s="72"/>
      <c r="K33" s="72"/>
      <c r="L33" s="72"/>
      <c r="M33" s="72"/>
      <c r="N33" s="72"/>
      <c r="O33" s="76"/>
      <c r="Q33" s="77"/>
      <c r="T33" s="72"/>
    </row>
    <row r="34" spans="9:32" x14ac:dyDescent="0.2">
      <c r="I34" s="72"/>
      <c r="J34" s="72"/>
      <c r="K34" s="72"/>
      <c r="L34" s="72"/>
      <c r="M34" s="72"/>
      <c r="N34" s="72"/>
      <c r="T34" s="72"/>
    </row>
    <row r="35" spans="9:32" x14ac:dyDescent="0.2">
      <c r="L35" s="72"/>
      <c r="M35" s="72"/>
      <c r="N35" s="72"/>
    </row>
    <row r="36" spans="9:32" x14ac:dyDescent="0.2">
      <c r="L36" s="72"/>
      <c r="M36" s="72"/>
      <c r="N36" s="72"/>
      <c r="U36" s="72"/>
      <c r="V36" s="72"/>
      <c r="W36" s="72"/>
      <c r="AD36" s="72"/>
      <c r="AE36" s="72"/>
      <c r="AF36" s="72"/>
    </row>
    <row r="37" spans="9:32" x14ac:dyDescent="0.2">
      <c r="L37" s="72"/>
      <c r="M37" s="72"/>
      <c r="N37" s="72"/>
      <c r="U37" s="72"/>
      <c r="V37" s="72"/>
      <c r="W37" s="72"/>
      <c r="AD37" s="72"/>
      <c r="AE37" s="72"/>
      <c r="AF37" s="72"/>
    </row>
    <row r="38" spans="9:32" x14ac:dyDescent="0.2">
      <c r="L38" s="72"/>
      <c r="M38" s="72"/>
      <c r="N38" s="72"/>
      <c r="U38" s="72"/>
      <c r="V38" s="72"/>
      <c r="W38" s="72"/>
      <c r="AD38" s="72"/>
      <c r="AE38" s="72"/>
      <c r="AF38" s="72"/>
    </row>
    <row r="51" spans="1:1" x14ac:dyDescent="0.2">
      <c r="A51" s="78" t="s">
        <v>49</v>
      </c>
    </row>
  </sheetData>
  <mergeCells count="18">
    <mergeCell ref="C13:C19"/>
    <mergeCell ref="F13:F19"/>
    <mergeCell ref="I13:I19"/>
    <mergeCell ref="L13:L19"/>
    <mergeCell ref="O13:O19"/>
    <mergeCell ref="K10:M10"/>
    <mergeCell ref="N10:P10"/>
    <mergeCell ref="B11:D11"/>
    <mergeCell ref="E11:G11"/>
    <mergeCell ref="H11:J11"/>
    <mergeCell ref="K11:M11"/>
    <mergeCell ref="N11:P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Evaluator 1</vt:lpstr>
      <vt:lpstr>Evaluator 2</vt:lpstr>
      <vt:lpstr>Evaluator 3</vt:lpstr>
      <vt:lpstr>Evaluator 4</vt:lpstr>
      <vt:lpstr>Evaluator 5</vt:lpstr>
      <vt:lpstr>Evaluator 6</vt:lpstr>
      <vt:lpstr>Evaluator 7</vt:lpstr>
      <vt:lpstr>Evaluator 8</vt:lpstr>
      <vt:lpstr>HUB</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2019-11-01T16:10:00Z</dcterms:modified>
</cp:coreProperties>
</file>