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
    </mc:Choice>
  </mc:AlternateContent>
  <bookViews>
    <workbookView xWindow="7740" yWindow="-180" windowWidth="17115" windowHeight="9855" tabRatio="685" firstSheet="1" activeTab="1"/>
  </bookViews>
  <sheets>
    <sheet name="Evaluator 1" sheetId="2" r:id="rId1"/>
    <sheet name="Evaluator 2" sheetId="3" r:id="rId2"/>
    <sheet name="Evaluator 3" sheetId="5" r:id="rId3"/>
    <sheet name="Evaluator 4" sheetId="9" r:id="rId4"/>
    <sheet name="Evaluator 5" sheetId="10" r:id="rId5"/>
    <sheet name="Evaluator 6" sheetId="11" r:id="rId6"/>
    <sheet name="Evaluator 7" sheetId="4" r:id="rId7"/>
    <sheet name="Summary" sheetId="1" r:id="rId8"/>
    <sheet name="Evaluation" sheetId="12" r:id="rId9"/>
  </sheets>
  <calcPr calcId="152511"/>
</workbook>
</file>

<file path=xl/calcChain.xml><?xml version="1.0" encoding="utf-8"?>
<calcChain xmlns="http://schemas.openxmlformats.org/spreadsheetml/2006/main">
  <c r="J12" i="1" l="1"/>
  <c r="I9" i="4" l="1"/>
  <c r="I4" i="4"/>
  <c r="H7" i="1" s="1"/>
  <c r="L8" i="1"/>
  <c r="L9" i="1"/>
  <c r="L10" i="1"/>
  <c r="L11" i="1"/>
  <c r="L12" i="1"/>
  <c r="L7" i="1"/>
  <c r="B8" i="1"/>
  <c r="B9" i="1"/>
  <c r="B10" i="1"/>
  <c r="B11" i="1"/>
  <c r="B12" i="1"/>
  <c r="B7" i="1"/>
  <c r="H12" i="1" l="1"/>
  <c r="I8" i="4"/>
  <c r="H11" i="1" s="1"/>
  <c r="I7" i="4"/>
  <c r="H10" i="1" s="1"/>
  <c r="I6" i="4"/>
  <c r="H9" i="1" s="1"/>
  <c r="I5" i="4"/>
  <c r="H8" i="1" s="1"/>
  <c r="I9" i="11"/>
  <c r="G12" i="1" s="1"/>
  <c r="I8" i="11"/>
  <c r="G11" i="1" s="1"/>
  <c r="I7" i="11"/>
  <c r="G10" i="1" s="1"/>
  <c r="I6" i="11"/>
  <c r="G9" i="1" s="1"/>
  <c r="I5" i="11"/>
  <c r="G8" i="1" s="1"/>
  <c r="I4" i="11"/>
  <c r="G7" i="1" s="1"/>
  <c r="I9" i="10"/>
  <c r="F12" i="1" s="1"/>
  <c r="I8" i="10"/>
  <c r="F11" i="1" s="1"/>
  <c r="I7" i="10"/>
  <c r="F10" i="1" s="1"/>
  <c r="I6" i="10"/>
  <c r="F9" i="1" s="1"/>
  <c r="I5" i="10"/>
  <c r="F8" i="1" s="1"/>
  <c r="I4" i="10"/>
  <c r="F7" i="1" s="1"/>
  <c r="I9" i="9"/>
  <c r="E12" i="1" s="1"/>
  <c r="I8" i="9"/>
  <c r="E11" i="1" s="1"/>
  <c r="I7" i="9"/>
  <c r="E10" i="1" s="1"/>
  <c r="I6" i="9"/>
  <c r="E9" i="1" s="1"/>
  <c r="I5" i="9"/>
  <c r="E8" i="1" s="1"/>
  <c r="I4" i="9"/>
  <c r="E7" i="1" s="1"/>
  <c r="I9" i="5"/>
  <c r="D12" i="1" s="1"/>
  <c r="I8" i="5"/>
  <c r="D11" i="1" s="1"/>
  <c r="I7" i="5"/>
  <c r="D10" i="1" s="1"/>
  <c r="I6" i="5"/>
  <c r="D9" i="1" s="1"/>
  <c r="I5" i="5"/>
  <c r="D8" i="1" s="1"/>
  <c r="I4" i="5"/>
  <c r="D7" i="1" s="1"/>
  <c r="I9" i="3"/>
  <c r="C12" i="1" s="1"/>
  <c r="I8" i="3"/>
  <c r="C11" i="1" s="1"/>
  <c r="I7" i="3"/>
  <c r="C10" i="1" s="1"/>
  <c r="I6" i="3"/>
  <c r="C9" i="1" s="1"/>
  <c r="I5" i="3"/>
  <c r="C8" i="1" s="1"/>
  <c r="I4" i="3"/>
  <c r="C7" i="1" s="1"/>
  <c r="I4" i="2"/>
  <c r="I5" i="2"/>
  <c r="I6" i="2"/>
  <c r="I7" i="2"/>
  <c r="I8" i="2"/>
  <c r="I9" i="2"/>
  <c r="M7" i="1" l="1"/>
  <c r="M9" i="1"/>
  <c r="M8" i="1"/>
  <c r="M10" i="1"/>
  <c r="M11" i="1"/>
  <c r="M12" i="1"/>
  <c r="L6" i="1"/>
  <c r="A10" i="1"/>
  <c r="A11" i="1"/>
  <c r="A12" i="1"/>
  <c r="N9" i="1" l="1"/>
  <c r="N8" i="1"/>
  <c r="N11" i="1"/>
  <c r="N10" i="1"/>
  <c r="N7" i="1"/>
  <c r="N12" i="1"/>
  <c r="I10" i="1"/>
  <c r="P10" i="1" s="1"/>
  <c r="I11" i="1"/>
  <c r="P11" i="1" s="1"/>
  <c r="I12" i="1"/>
  <c r="P12" i="1" s="1"/>
  <c r="A8" i="1" l="1"/>
  <c r="A9" i="1"/>
  <c r="A7" i="1"/>
  <c r="I7" i="1" l="1"/>
  <c r="P7" i="1" s="1"/>
  <c r="I9" i="1"/>
  <c r="P9" i="1" s="1"/>
  <c r="I8" i="1"/>
  <c r="P8" i="1" s="1"/>
  <c r="Q8" i="1" l="1"/>
  <c r="Q9" i="1"/>
  <c r="Q7" i="1"/>
  <c r="Q12" i="1"/>
  <c r="Q10" i="1"/>
  <c r="Q11" i="1"/>
  <c r="J8" i="1"/>
  <c r="J9" i="1"/>
  <c r="J10" i="1"/>
  <c r="J11" i="1"/>
  <c r="J7" i="1"/>
</calcChain>
</file>

<file path=xl/sharedStrings.xml><?xml version="1.0" encoding="utf-8"?>
<sst xmlns="http://schemas.openxmlformats.org/spreadsheetml/2006/main" count="139" uniqueCount="51">
  <si>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</si>
  <si>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</si>
  <si>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</si>
  <si>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</si>
  <si>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</si>
  <si>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</si>
  <si>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</si>
  <si>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</si>
  <si>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</si>
  <si>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</si>
  <si>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</si>
  <si>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</si>
  <si>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</si>
  <si>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</si>
  <si>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</si>
  <si>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</si>
  <si>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</si>
  <si>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</si>
  <si>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</si>
  <si>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</si>
  <si>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</si>
  <si>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</si>
  <si>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</si>
  <si>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</si>
  <si>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</si>
  <si>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iNewton, LLC</t>
  </si>
  <si>
    <t>Infodat International, Inc</t>
  </si>
  <si>
    <t>Patient Care Intervention Center</t>
  </si>
  <si>
    <t>Persivia</t>
  </si>
  <si>
    <t>Premiere Software Development LLC</t>
  </si>
  <si>
    <t>Unite Us</t>
  </si>
  <si>
    <t>RFP730-20034 UH COLLEGE OF MEDICINE DATA PLATFORM</t>
  </si>
  <si>
    <t xml:space="preserve">University of Houston Evaluation Matrix         
</t>
  </si>
  <si>
    <t xml:space="preserve">RFP730-20034 UH COLLEGE OF MEDICINE DATA PLATFORM </t>
  </si>
  <si>
    <t>Name</t>
  </si>
  <si>
    <t>Evaluation Due Date</t>
  </si>
  <si>
    <t>at 4:00:00 PM</t>
  </si>
  <si>
    <t xml:space="preserve">Committee Members: </t>
  </si>
  <si>
    <t xml:space="preserve"> Criteria 1</t>
  </si>
  <si>
    <t xml:space="preserve"> Criteria 2</t>
  </si>
  <si>
    <t xml:space="preserve"> Criteria 3</t>
  </si>
  <si>
    <t xml:space="preserve"> Criteria 4</t>
  </si>
  <si>
    <t xml:space="preserve"> Criteria 5</t>
  </si>
  <si>
    <t>Reputation of the vendor and of the vendor’s goods or services</t>
  </si>
  <si>
    <t>Quality of the vendor’s goods or services</t>
  </si>
  <si>
    <t>Extent to which the goods or services meet UHS’ needs</t>
  </si>
  <si>
    <t>Any other relevant factor that a private business entity would consider in selecting a vendor - Likelihood that the vendor could successfully implement the platform in Houston</t>
  </si>
  <si>
    <t>Points (1-5)</t>
  </si>
  <si>
    <t>Non-Disclosure:</t>
  </si>
  <si>
    <t>Updated: 10/19</t>
  </si>
  <si>
    <t>List purchase price
**ONLY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</si>
</sst>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F800]dddd\,\ mmmm\ dd\,\ yyyy"/>
    <numFmt numFmtId="165" formatCode="[$-F400]h:mm:ss\ AM/PM"/>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b/>
      <sz val="10"/>
      <color rgb="FF000000"/>
      <name val="Arial"/>
      <family val="2"/>
    </font>
    <font>
      <b/>
      <sz val="8"/>
      <color rgb="FFFF0000"/>
      <name val="Arial"/>
      <family val="2"/>
    </font>
    <font>
      <b/>
      <sz val="8"/>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cellStyleXfs>
  <cellXfs count="102">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0" xfId="0" applyFont="1"/>
    <xf numFmtId="0" fontId="36" fillId="0" borderId="0" xfId="0" applyFont="1"/>
    <xf numFmtId="0" fontId="37" fillId="0" borderId="0" xfId="0" applyFont="1"/>
    <xf numFmtId="0" fontId="38" fillId="0" borderId="10" xfId="47" applyFont="1" applyFill="1" applyBorder="1" applyAlignment="1">
      <alignment horizontal="right"/>
    </xf>
    <xf numFmtId="0" fontId="38" fillId="0" borderId="0" xfId="0" applyFont="1" applyFill="1" applyBorder="1"/>
    <xf numFmtId="0" fontId="39" fillId="0" borderId="0" xfId="0" applyFont="1" applyBorder="1" applyAlignment="1">
      <alignment horizontal="left"/>
    </xf>
    <xf numFmtId="0" fontId="39" fillId="26" borderId="0" xfId="0" applyFont="1" applyFill="1" applyAlignment="1"/>
    <xf numFmtId="0" fontId="40" fillId="26" borderId="0" xfId="0" applyFont="1" applyFill="1"/>
    <xf numFmtId="0" fontId="12" fillId="26" borderId="0" xfId="0" applyFont="1" applyFill="1" applyAlignment="1"/>
    <xf numFmtId="0" fontId="13" fillId="26" borderId="0" xfId="0" applyFont="1" applyFill="1"/>
    <xf numFmtId="0" fontId="40" fillId="26" borderId="0" xfId="0" applyFont="1" applyFill="1" applyBorder="1"/>
    <xf numFmtId="0" fontId="13" fillId="26" borderId="0" xfId="0" applyFont="1" applyFill="1" applyBorder="1"/>
    <xf numFmtId="0" fontId="12" fillId="26" borderId="0" xfId="0" applyFont="1" applyFill="1" applyBorder="1"/>
    <xf numFmtId="0" fontId="12" fillId="26" borderId="0" xfId="0" applyFont="1" applyFill="1"/>
    <xf numFmtId="0" fontId="12" fillId="26" borderId="0" xfId="0" applyFont="1" applyFill="1" applyBorder="1" applyAlignment="1">
      <alignment horizontal="left" vertical="center"/>
    </xf>
    <xf numFmtId="0" fontId="12" fillId="26" borderId="0" xfId="0" applyFont="1" applyFill="1" applyBorder="1" applyAlignment="1">
      <alignment horizontal="right" textRotation="90" wrapText="1"/>
    </xf>
    <xf numFmtId="0" fontId="33" fillId="26" borderId="0" xfId="0" applyFont="1" applyFill="1" applyBorder="1" applyAlignment="1">
      <alignment horizontal="right" textRotation="90" wrapText="1"/>
    </xf>
    <xf numFmtId="0" fontId="12" fillId="26" borderId="0" xfId="0" applyFont="1" applyFill="1" applyAlignment="1">
      <alignment horizontal="center" vertical="center"/>
    </xf>
    <xf numFmtId="4" fontId="13" fillId="26" borderId="11" xfId="0" applyNumberFormat="1" applyFont="1" applyFill="1" applyBorder="1" applyAlignment="1">
      <alignment horizontal="right"/>
    </xf>
    <xf numFmtId="4" fontId="34" fillId="26" borderId="11" xfId="0" applyNumberFormat="1" applyFont="1" applyFill="1" applyBorder="1" applyAlignment="1">
      <alignment horizontal="right"/>
    </xf>
    <xf numFmtId="4" fontId="13" fillId="26" borderId="12" xfId="0" applyNumberFormat="1" applyFont="1" applyFill="1" applyBorder="1" applyAlignment="1">
      <alignment horizontal="right"/>
    </xf>
    <xf numFmtId="0" fontId="13" fillId="26" borderId="11" xfId="0" applyFont="1" applyFill="1" applyBorder="1" applyAlignment="1">
      <alignment horizontal="right"/>
    </xf>
    <xf numFmtId="4" fontId="13" fillId="26" borderId="11" xfId="0" applyNumberFormat="1" applyFont="1" applyFill="1" applyBorder="1"/>
    <xf numFmtId="4" fontId="13" fillId="26" borderId="12" xfId="0" applyNumberFormat="1" applyFont="1" applyFill="1" applyBorder="1"/>
    <xf numFmtId="0" fontId="13" fillId="26" borderId="11" xfId="0" applyFont="1" applyFill="1" applyBorder="1" applyAlignment="1">
      <alignment horizontal="left"/>
    </xf>
    <xf numFmtId="0" fontId="13" fillId="26" borderId="12" xfId="0" applyFont="1" applyFill="1" applyBorder="1" applyAlignment="1">
      <alignment horizontal="left"/>
    </xf>
    <xf numFmtId="0" fontId="41" fillId="26" borderId="0" xfId="0" applyFont="1" applyFill="1"/>
    <xf numFmtId="0" fontId="33" fillId="25" borderId="14" xfId="0" applyFont="1" applyFill="1" applyBorder="1" applyAlignment="1">
      <alignment horizontal="right" textRotation="90"/>
    </xf>
    <xf numFmtId="0" fontId="34" fillId="25" borderId="13" xfId="0" applyFont="1" applyFill="1" applyBorder="1" applyAlignment="1">
      <alignment horizontal="right"/>
    </xf>
    <xf numFmtId="0" fontId="34" fillId="25" borderId="15" xfId="0" applyFont="1" applyFill="1" applyBorder="1" applyAlignment="1">
      <alignment horizontal="right"/>
    </xf>
    <xf numFmtId="0" fontId="14" fillId="0" borderId="0" xfId="98" applyFont="1"/>
    <xf numFmtId="0" fontId="43" fillId="0" borderId="10" xfId="100" applyFont="1" applyBorder="1" applyAlignment="1">
      <alignment horizontal="right"/>
    </xf>
    <xf numFmtId="0" fontId="45" fillId="0" borderId="10" xfId="100" applyFont="1" applyFill="1" applyBorder="1" applyAlignment="1">
      <alignment horizontal="right"/>
    </xf>
    <xf numFmtId="0" fontId="44" fillId="0" borderId="0" xfId="98" applyFont="1" applyFill="1" applyBorder="1"/>
    <xf numFmtId="0" fontId="14" fillId="0" borderId="0" xfId="98" applyFont="1"/>
    <xf numFmtId="0" fontId="14" fillId="0" borderId="0" xfId="98" applyFont="1"/>
    <xf numFmtId="0" fontId="14" fillId="0" borderId="0" xfId="98" applyFont="1"/>
    <xf numFmtId="0" fontId="14" fillId="0" borderId="0" xfId="98" applyFont="1"/>
    <xf numFmtId="0" fontId="43" fillId="0" borderId="10" xfId="100" applyFont="1" applyBorder="1" applyAlignment="1">
      <alignment horizontal="right"/>
    </xf>
    <xf numFmtId="0" fontId="45" fillId="0" borderId="10" xfId="100" applyFont="1" applyFill="1" applyBorder="1" applyAlignment="1">
      <alignment horizontal="right"/>
    </xf>
    <xf numFmtId="0" fontId="44" fillId="0" borderId="0" xfId="98" applyFont="1" applyFill="1" applyBorder="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2" fillId="26" borderId="0" xfId="98" applyFont="1" applyFill="1" applyAlignment="1">
      <alignment wrapText="1"/>
    </xf>
    <xf numFmtId="0" fontId="14" fillId="26" borderId="0" xfId="98" applyFont="1" applyFill="1"/>
    <xf numFmtId="0" fontId="13" fillId="26" borderId="0" xfId="98" applyFont="1" applyFill="1"/>
    <xf numFmtId="0" fontId="46" fillId="26" borderId="0" xfId="102" applyFont="1" applyFill="1" applyBorder="1" applyAlignment="1"/>
    <xf numFmtId="165" fontId="14" fillId="26" borderId="0" xfId="98" applyNumberFormat="1" applyFont="1" applyFill="1"/>
    <xf numFmtId="0" fontId="42" fillId="26" borderId="0" xfId="102" applyFont="1" applyFill="1" applyBorder="1" applyAlignment="1"/>
    <xf numFmtId="0" fontId="47" fillId="0" borderId="0" xfId="102" applyFont="1" applyAlignment="1">
      <alignment horizontal="left"/>
    </xf>
    <xf numFmtId="0" fontId="36" fillId="26" borderId="0" xfId="98" applyFont="1" applyFill="1"/>
    <xf numFmtId="0" fontId="14" fillId="26" borderId="0" xfId="98" applyFont="1" applyFill="1" applyAlignment="1">
      <alignment horizontal="center"/>
    </xf>
    <xf numFmtId="0" fontId="49" fillId="26" borderId="0" xfId="98" applyFont="1" applyFill="1" applyAlignment="1">
      <alignment wrapText="1"/>
    </xf>
    <xf numFmtId="0" fontId="49" fillId="26" borderId="0" xfId="98" applyFont="1" applyFill="1" applyAlignment="1">
      <alignment horizontal="center" wrapText="1"/>
    </xf>
    <xf numFmtId="0" fontId="36" fillId="26" borderId="11" xfId="98" applyFont="1" applyFill="1" applyBorder="1" applyAlignment="1">
      <alignment wrapText="1"/>
    </xf>
    <xf numFmtId="0" fontId="36" fillId="26" borderId="12" xfId="98" applyFont="1" applyFill="1" applyBorder="1" applyAlignment="1">
      <alignment wrapText="1"/>
    </xf>
    <xf numFmtId="0" fontId="36" fillId="26" borderId="12" xfId="98" applyFont="1" applyFill="1" applyBorder="1" applyAlignment="1"/>
    <xf numFmtId="0" fontId="14" fillId="28" borderId="0" xfId="98" applyFont="1" applyFill="1" applyBorder="1"/>
    <xf numFmtId="0" fontId="14" fillId="28" borderId="25" xfId="98" applyFont="1" applyFill="1" applyBorder="1"/>
    <xf numFmtId="0" fontId="14" fillId="26" borderId="10" xfId="98" applyFont="1" applyFill="1" applyBorder="1"/>
    <xf numFmtId="0" fontId="45" fillId="26" borderId="0" xfId="98" applyFont="1" applyFill="1"/>
    <xf numFmtId="0" fontId="14" fillId="26" borderId="0" xfId="98" applyFont="1" applyFill="1" applyAlignment="1">
      <alignment wrapText="1"/>
    </xf>
    <xf numFmtId="0" fontId="41" fillId="26" borderId="0" xfId="98" applyFont="1" applyFill="1"/>
    <xf numFmtId="0" fontId="43" fillId="0" borderId="0" xfId="98" applyFont="1" applyAlignment="1">
      <alignment horizontal="left"/>
    </xf>
    <xf numFmtId="0" fontId="36" fillId="0" borderId="16" xfId="0" applyFont="1" applyBorder="1" applyAlignment="1">
      <alignment horizontal="left"/>
    </xf>
    <xf numFmtId="0" fontId="42" fillId="0" borderId="10" xfId="100" applyFont="1" applyBorder="1" applyAlignment="1">
      <alignment horizontal="center"/>
    </xf>
    <xf numFmtId="0" fontId="39" fillId="26" borderId="0" xfId="0" applyFont="1" applyFill="1" applyAlignment="1">
      <alignment horizontal="right"/>
    </xf>
    <xf numFmtId="0" fontId="39" fillId="26" borderId="0" xfId="0" applyFont="1" applyFill="1" applyBorder="1" applyAlignment="1">
      <alignment horizontal="right"/>
    </xf>
    <xf numFmtId="0" fontId="39" fillId="24" borderId="0" xfId="0" applyFont="1" applyFill="1" applyAlignment="1">
      <alignment horizontal="left"/>
    </xf>
    <xf numFmtId="0" fontId="14" fillId="24" borderId="15" xfId="98" applyFont="1" applyFill="1" applyBorder="1" applyAlignment="1" applyProtection="1">
      <alignment horizontal="center"/>
      <protection locked="0"/>
    </xf>
    <xf numFmtId="0" fontId="14" fillId="24" borderId="12" xfId="98" applyFont="1" applyFill="1" applyBorder="1" applyAlignment="1" applyProtection="1">
      <alignment horizontal="center"/>
      <protection locked="0"/>
    </xf>
    <xf numFmtId="0" fontId="14" fillId="24" borderId="24" xfId="98" applyFont="1" applyFill="1" applyBorder="1" applyAlignment="1" applyProtection="1">
      <alignment horizontal="center"/>
      <protection locked="0"/>
    </xf>
    <xf numFmtId="0" fontId="49" fillId="25" borderId="20" xfId="98" applyFont="1" applyFill="1" applyBorder="1" applyAlignment="1">
      <alignment horizontal="center" wrapText="1"/>
    </xf>
    <xf numFmtId="0" fontId="49" fillId="25" borderId="21" xfId="98" applyFont="1" applyFill="1" applyBorder="1" applyAlignment="1">
      <alignment horizontal="center" wrapText="1"/>
    </xf>
    <xf numFmtId="0" fontId="49" fillId="25" borderId="22" xfId="98" applyFont="1" applyFill="1" applyBorder="1" applyAlignment="1">
      <alignment horizontal="center" wrapText="1"/>
    </xf>
    <xf numFmtId="0" fontId="14" fillId="24" borderId="13" xfId="98" applyFont="1" applyFill="1" applyBorder="1" applyAlignment="1" applyProtection="1">
      <alignment horizontal="center"/>
      <protection locked="0"/>
    </xf>
    <xf numFmtId="0" fontId="14" fillId="24" borderId="11" xfId="98" applyFont="1" applyFill="1" applyBorder="1" applyAlignment="1" applyProtection="1">
      <alignment horizontal="center"/>
      <protection locked="0"/>
    </xf>
    <xf numFmtId="0" fontId="14" fillId="24" borderId="23" xfId="98" applyFont="1" applyFill="1" applyBorder="1" applyAlignment="1" applyProtection="1">
      <alignment horizontal="center"/>
      <protection locked="0"/>
    </xf>
    <xf numFmtId="0" fontId="43" fillId="27" borderId="17" xfId="98" applyFont="1" applyFill="1" applyBorder="1" applyAlignment="1">
      <alignment horizontal="left"/>
    </xf>
    <xf numFmtId="0" fontId="43" fillId="27" borderId="18" xfId="98" applyFont="1" applyFill="1" applyBorder="1" applyAlignment="1">
      <alignment horizontal="left"/>
    </xf>
    <xf numFmtId="0" fontId="43" fillId="27" borderId="19" xfId="98" applyFont="1" applyFill="1" applyBorder="1" applyAlignment="1">
      <alignment horizontal="left"/>
    </xf>
    <xf numFmtId="0" fontId="48" fillId="26" borderId="17" xfId="98" applyFont="1" applyFill="1" applyBorder="1" applyAlignment="1">
      <alignment horizontal="left" vertical="top" wrapText="1"/>
    </xf>
    <xf numFmtId="0" fontId="41" fillId="26" borderId="18" xfId="98" applyFont="1" applyFill="1" applyBorder="1" applyAlignment="1">
      <alignment horizontal="left" vertical="top" wrapText="1"/>
    </xf>
    <xf numFmtId="0" fontId="41" fillId="26" borderId="19" xfId="98" applyFont="1" applyFill="1" applyBorder="1" applyAlignment="1">
      <alignment horizontal="left" vertical="top" wrapText="1"/>
    </xf>
    <xf numFmtId="0" fontId="41" fillId="26" borderId="17" xfId="98" applyFont="1" applyFill="1" applyBorder="1" applyAlignment="1">
      <alignment horizontal="left" vertical="top" wrapText="1"/>
    </xf>
    <xf numFmtId="0" fontId="12" fillId="26" borderId="0" xfId="98" applyFont="1" applyFill="1" applyAlignment="1">
      <alignment horizontal="left" wrapText="1"/>
    </xf>
    <xf numFmtId="0" fontId="12" fillId="0" borderId="0" xfId="98" applyFont="1" applyFill="1" applyAlignment="1">
      <alignment horizontal="left"/>
    </xf>
    <xf numFmtId="0" fontId="14" fillId="24" borderId="0" xfId="102" applyFont="1" applyFill="1" applyBorder="1" applyAlignment="1" applyProtection="1">
      <alignment horizontal="center"/>
      <protection locked="0"/>
    </xf>
    <xf numFmtId="164" fontId="46" fillId="0" borderId="0" xfId="102" applyNumberFormat="1" applyFont="1" applyFill="1" applyBorder="1" applyAlignment="1">
      <alignment horizontal="center"/>
    </xf>
  </cellXfs>
  <cellStyles count="10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9525</xdr:colOff>
      <xdr:row>29</xdr:row>
      <xdr:rowOff>9525</xdr:rowOff>
    </xdr:from>
    <xdr:ext cx="6800850" cy="3533775"/>
    <xdr:sp macro="" textlink="">
      <xdr:nvSpPr>
        <xdr:cNvPr id="2" name="TextBox 1"/>
        <xdr:cNvSpPr txBox="1"/>
      </xdr:nvSpPr>
      <xdr:spPr>
        <a:xfrm>
          <a:off x="9525" y="61912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I9" sqref="I9"/>
    </sheetView>
  </sheetViews>
  <sheetFormatPr defaultRowHeight="12.75" x14ac:dyDescent="0.2"/>
  <cols>
    <col min="1" max="3" width="9.42578125" customWidth="1"/>
    <col min="4" max="7" width="8.85546875" customWidth="1"/>
    <col min="8" max="9" width="8.85546875" style="7" customWidth="1"/>
    <col min="10" max="10" width="9.42578125" customWidth="1"/>
  </cols>
  <sheetData>
    <row r="1" spans="1:13" ht="15.75" x14ac:dyDescent="0.25">
      <c r="A1" s="14" t="s">
        <v>0</v>
      </c>
      <c r="B1" s="8"/>
      <c r="C1" s="8"/>
      <c r="D1" s="8"/>
      <c r="E1" s="4"/>
      <c r="F1" s="4"/>
      <c r="G1" s="4"/>
      <c r="H1" s="4"/>
      <c r="I1" s="4"/>
      <c r="J1" s="4"/>
    </row>
    <row r="2" spans="1:13" ht="15.75" x14ac:dyDescent="0.25">
      <c r="A2" s="2"/>
      <c r="B2" s="1"/>
      <c r="C2" s="3"/>
      <c r="D2" s="3"/>
      <c r="E2" s="3"/>
      <c r="F2" s="3"/>
      <c r="G2" s="3"/>
      <c r="H2" s="3"/>
      <c r="I2" s="3"/>
      <c r="J2" s="3"/>
      <c r="K2" s="3"/>
      <c r="L2" s="3"/>
    </row>
    <row r="3" spans="1:13" s="6" customFormat="1" x14ac:dyDescent="0.2">
      <c r="A3" s="78"/>
      <c r="B3" s="78"/>
      <c r="C3" s="78"/>
      <c r="D3" s="40" t="s">
        <v>9</v>
      </c>
      <c r="E3" s="40" t="s">
        <v>10</v>
      </c>
      <c r="F3" s="40" t="s">
        <v>11</v>
      </c>
      <c r="G3" s="40" t="s">
        <v>12</v>
      </c>
      <c r="H3" s="40" t="s">
        <v>13</v>
      </c>
      <c r="I3" s="41" t="s">
        <v>14</v>
      </c>
      <c r="J3" s="12"/>
    </row>
    <row r="4" spans="1:13" x14ac:dyDescent="0.2">
      <c r="A4" s="76" t="s">
        <v>25</v>
      </c>
      <c r="B4" s="76"/>
      <c r="C4" s="76"/>
      <c r="D4" s="39">
        <v>0</v>
      </c>
      <c r="E4" s="39">
        <v>8</v>
      </c>
      <c r="F4" s="39">
        <v>8</v>
      </c>
      <c r="G4" s="39">
        <v>12</v>
      </c>
      <c r="H4" s="39">
        <v>8</v>
      </c>
      <c r="I4" s="42">
        <f t="shared" ref="I4:I9" si="0">SUM(D4:H4)</f>
        <v>36</v>
      </c>
      <c r="J4" s="13"/>
    </row>
    <row r="5" spans="1:13" x14ac:dyDescent="0.2">
      <c r="A5" s="76" t="s">
        <v>26</v>
      </c>
      <c r="B5" s="76"/>
      <c r="C5" s="76"/>
      <c r="D5" s="39">
        <v>0</v>
      </c>
      <c r="E5" s="39">
        <v>4</v>
      </c>
      <c r="F5" s="39">
        <v>4</v>
      </c>
      <c r="G5" s="39">
        <v>8</v>
      </c>
      <c r="H5" s="39">
        <v>4</v>
      </c>
      <c r="I5" s="42">
        <f t="shared" si="0"/>
        <v>20</v>
      </c>
      <c r="J5" s="13"/>
      <c r="M5" s="5"/>
    </row>
    <row r="6" spans="1:13" x14ac:dyDescent="0.2">
      <c r="A6" s="76" t="s">
        <v>27</v>
      </c>
      <c r="B6" s="76"/>
      <c r="C6" s="76"/>
      <c r="D6" s="39">
        <v>0</v>
      </c>
      <c r="E6" s="39">
        <v>12</v>
      </c>
      <c r="F6" s="39">
        <v>12</v>
      </c>
      <c r="G6" s="39">
        <v>15.2</v>
      </c>
      <c r="H6" s="39">
        <v>16</v>
      </c>
      <c r="I6" s="42">
        <f t="shared" si="0"/>
        <v>55.2</v>
      </c>
      <c r="J6" s="13"/>
      <c r="M6" s="5"/>
    </row>
    <row r="7" spans="1:13" x14ac:dyDescent="0.2">
      <c r="A7" s="76" t="s">
        <v>28</v>
      </c>
      <c r="B7" s="76"/>
      <c r="C7" s="76"/>
      <c r="D7" s="39">
        <v>0</v>
      </c>
      <c r="E7" s="39">
        <v>8</v>
      </c>
      <c r="F7" s="39">
        <v>8</v>
      </c>
      <c r="G7" s="39">
        <v>12</v>
      </c>
      <c r="H7" s="39">
        <v>8</v>
      </c>
      <c r="I7" s="42">
        <f t="shared" si="0"/>
        <v>36</v>
      </c>
      <c r="J7" s="13"/>
    </row>
    <row r="8" spans="1:13" x14ac:dyDescent="0.2">
      <c r="A8" s="76" t="s">
        <v>29</v>
      </c>
      <c r="B8" s="76"/>
      <c r="C8" s="76"/>
      <c r="D8" s="39">
        <v>0</v>
      </c>
      <c r="E8" s="39">
        <v>4</v>
      </c>
      <c r="F8" s="39">
        <v>4</v>
      </c>
      <c r="G8" s="39">
        <v>4</v>
      </c>
      <c r="H8" s="39">
        <v>4</v>
      </c>
      <c r="I8" s="42">
        <f t="shared" si="0"/>
        <v>16</v>
      </c>
      <c r="J8" s="13"/>
    </row>
    <row r="9" spans="1:13" x14ac:dyDescent="0.2">
      <c r="A9" s="76" t="s">
        <v>30</v>
      </c>
      <c r="B9" s="76"/>
      <c r="C9" s="76"/>
      <c r="D9" s="39">
        <v>0</v>
      </c>
      <c r="E9" s="39">
        <v>16</v>
      </c>
      <c r="F9" s="39">
        <v>16</v>
      </c>
      <c r="G9" s="39">
        <v>14.4</v>
      </c>
      <c r="H9" s="39">
        <v>12</v>
      </c>
      <c r="I9" s="42">
        <f t="shared" si="0"/>
        <v>58.4</v>
      </c>
      <c r="J9" s="13"/>
    </row>
    <row r="10" spans="1:13" x14ac:dyDescent="0.2">
      <c r="A10" s="77"/>
      <c r="B10" s="77"/>
      <c r="C10" s="77"/>
      <c r="D10" s="9"/>
      <c r="E10" s="10"/>
      <c r="F10" s="10"/>
      <c r="G10" s="11"/>
      <c r="H10" s="11"/>
      <c r="I10" s="11"/>
      <c r="J10" s="13"/>
    </row>
  </sheetData>
  <mergeCells count="8">
    <mergeCell ref="A8:C8"/>
    <mergeCell ref="A9:C9"/>
    <mergeCell ref="A10:C10"/>
    <mergeCell ref="A3:C3"/>
    <mergeCell ref="A4:C4"/>
    <mergeCell ref="A5:C5"/>
    <mergeCell ref="A6:C6"/>
    <mergeCell ref="A7:C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workbookViewId="0">
      <selection activeCell="K9" sqref="K9"/>
    </sheetView>
  </sheetViews>
  <sheetFormatPr defaultRowHeight="12.75" x14ac:dyDescent="0.2"/>
  <sheetData>
    <row r="1" spans="1:10" ht="15.75" x14ac:dyDescent="0.25">
      <c r="A1" s="14" t="s">
        <v>0</v>
      </c>
      <c r="B1" s="8"/>
      <c r="C1" s="8"/>
      <c r="D1" s="8"/>
      <c r="E1" s="4"/>
      <c r="F1" s="4"/>
      <c r="G1" s="4"/>
      <c r="H1" s="4"/>
      <c r="I1" s="4"/>
      <c r="J1" s="4"/>
    </row>
    <row r="2" spans="1:10" ht="15.75" x14ac:dyDescent="0.25">
      <c r="A2" s="4"/>
      <c r="B2" s="3"/>
      <c r="C2" s="3"/>
      <c r="D2" s="3"/>
      <c r="E2" s="3"/>
      <c r="F2" s="3"/>
      <c r="G2" s="3"/>
      <c r="H2" s="3"/>
      <c r="I2" s="3"/>
      <c r="J2" s="3"/>
    </row>
    <row r="3" spans="1:10" x14ac:dyDescent="0.2">
      <c r="A3" s="78"/>
      <c r="B3" s="78"/>
      <c r="C3" s="78"/>
      <c r="D3" s="40" t="s">
        <v>9</v>
      </c>
      <c r="E3" s="40" t="s">
        <v>10</v>
      </c>
      <c r="F3" s="40" t="s">
        <v>11</v>
      </c>
      <c r="G3" s="40" t="s">
        <v>12</v>
      </c>
      <c r="H3" s="40" t="s">
        <v>13</v>
      </c>
      <c r="I3" s="41" t="s">
        <v>14</v>
      </c>
      <c r="J3" s="12"/>
    </row>
    <row r="4" spans="1:10" x14ac:dyDescent="0.2">
      <c r="A4" s="76" t="s">
        <v>25</v>
      </c>
      <c r="B4" s="76"/>
      <c r="C4" s="76"/>
      <c r="D4" s="43">
        <v>0</v>
      </c>
      <c r="E4" s="50">
        <v>17.600000000000001</v>
      </c>
      <c r="F4" s="50">
        <v>17.600000000000001</v>
      </c>
      <c r="G4" s="50">
        <v>18.399999999999999</v>
      </c>
      <c r="H4" s="50">
        <v>16.399999999999999</v>
      </c>
      <c r="I4" s="42">
        <f t="shared" ref="I4:I9" si="0">SUM(D4:H4)</f>
        <v>70</v>
      </c>
      <c r="J4" s="13"/>
    </row>
    <row r="5" spans="1:10" x14ac:dyDescent="0.2">
      <c r="A5" s="76" t="s">
        <v>26</v>
      </c>
      <c r="B5" s="76"/>
      <c r="C5" s="76"/>
      <c r="D5" s="43">
        <v>0</v>
      </c>
      <c r="E5" s="50">
        <v>12</v>
      </c>
      <c r="F5" s="50">
        <v>12</v>
      </c>
      <c r="G5" s="50">
        <v>8.8000000000000007</v>
      </c>
      <c r="H5" s="50">
        <v>8</v>
      </c>
      <c r="I5" s="42">
        <f t="shared" si="0"/>
        <v>40.799999999999997</v>
      </c>
      <c r="J5" s="13"/>
    </row>
    <row r="6" spans="1:10" x14ac:dyDescent="0.2">
      <c r="A6" s="76" t="s">
        <v>27</v>
      </c>
      <c r="B6" s="76"/>
      <c r="C6" s="76"/>
      <c r="D6" s="43">
        <v>0</v>
      </c>
      <c r="E6" s="50">
        <v>16.8</v>
      </c>
      <c r="F6" s="50">
        <v>16</v>
      </c>
      <c r="G6" s="50">
        <v>16.8</v>
      </c>
      <c r="H6" s="50">
        <v>16.8</v>
      </c>
      <c r="I6" s="42">
        <f t="shared" si="0"/>
        <v>66.399999999999991</v>
      </c>
      <c r="J6" s="13"/>
    </row>
    <row r="7" spans="1:10" x14ac:dyDescent="0.2">
      <c r="A7" s="76" t="s">
        <v>28</v>
      </c>
      <c r="B7" s="76"/>
      <c r="C7" s="76"/>
      <c r="D7" s="43">
        <v>0</v>
      </c>
      <c r="E7" s="50">
        <v>16</v>
      </c>
      <c r="F7" s="50">
        <v>16</v>
      </c>
      <c r="G7" s="50">
        <v>12</v>
      </c>
      <c r="H7" s="50">
        <v>12.8</v>
      </c>
      <c r="I7" s="42">
        <f t="shared" si="0"/>
        <v>56.8</v>
      </c>
      <c r="J7" s="13"/>
    </row>
    <row r="8" spans="1:10" x14ac:dyDescent="0.2">
      <c r="A8" s="76" t="s">
        <v>29</v>
      </c>
      <c r="B8" s="76"/>
      <c r="C8" s="76"/>
      <c r="D8" s="43">
        <v>0</v>
      </c>
      <c r="E8" s="50">
        <v>14</v>
      </c>
      <c r="F8" s="50">
        <v>12</v>
      </c>
      <c r="G8" s="50">
        <v>9.6</v>
      </c>
      <c r="H8" s="50">
        <v>9.6</v>
      </c>
      <c r="I8" s="42">
        <f t="shared" si="0"/>
        <v>45.2</v>
      </c>
      <c r="J8" s="13"/>
    </row>
    <row r="9" spans="1:10" x14ac:dyDescent="0.2">
      <c r="A9" s="76" t="s">
        <v>30</v>
      </c>
      <c r="B9" s="76"/>
      <c r="C9" s="76"/>
      <c r="D9" s="43">
        <v>0</v>
      </c>
      <c r="E9" s="50">
        <v>20</v>
      </c>
      <c r="F9" s="50">
        <v>20</v>
      </c>
      <c r="G9" s="50">
        <v>18</v>
      </c>
      <c r="H9" s="50">
        <v>18</v>
      </c>
      <c r="I9" s="42">
        <f t="shared" si="0"/>
        <v>76</v>
      </c>
      <c r="J9" s="13"/>
    </row>
    <row r="10" spans="1:10" x14ac:dyDescent="0.2">
      <c r="A10" s="77"/>
      <c r="B10" s="77"/>
      <c r="C10" s="77"/>
      <c r="D10" s="9"/>
      <c r="E10" s="10"/>
      <c r="F10" s="10"/>
      <c r="G10" s="11"/>
      <c r="H10" s="11"/>
      <c r="I10" s="11"/>
      <c r="J10" s="13"/>
    </row>
    <row r="11" spans="1:10" x14ac:dyDescent="0.2">
      <c r="A11" s="7"/>
      <c r="B11" s="7"/>
      <c r="C11" s="7"/>
      <c r="D11" s="7"/>
      <c r="E11" s="7"/>
      <c r="F11" s="7"/>
      <c r="G11" s="7"/>
      <c r="H11" s="7"/>
      <c r="I11" s="7"/>
      <c r="J11"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I4" sqref="I4:I9"/>
    </sheetView>
  </sheetViews>
  <sheetFormatPr defaultRowHeight="12.75" x14ac:dyDescent="0.2"/>
  <sheetData>
    <row r="1" spans="1:11" ht="15.75" x14ac:dyDescent="0.25">
      <c r="A1" s="14"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78"/>
      <c r="B3" s="78"/>
      <c r="C3" s="78"/>
      <c r="D3" s="40" t="s">
        <v>9</v>
      </c>
      <c r="E3" s="40" t="s">
        <v>10</v>
      </c>
      <c r="F3" s="40" t="s">
        <v>11</v>
      </c>
      <c r="G3" s="40" t="s">
        <v>12</v>
      </c>
      <c r="H3" s="40" t="s">
        <v>13</v>
      </c>
      <c r="I3" s="41" t="s">
        <v>14</v>
      </c>
      <c r="J3" s="12"/>
      <c r="K3" s="6"/>
    </row>
    <row r="4" spans="1:11" x14ac:dyDescent="0.2">
      <c r="A4" s="76" t="s">
        <v>25</v>
      </c>
      <c r="B4" s="76"/>
      <c r="C4" s="76"/>
      <c r="D4" s="39">
        <v>0</v>
      </c>
      <c r="E4" s="51">
        <v>8</v>
      </c>
      <c r="F4" s="51">
        <v>12</v>
      </c>
      <c r="G4" s="51">
        <v>16</v>
      </c>
      <c r="H4" s="51">
        <v>12</v>
      </c>
      <c r="I4" s="42">
        <f t="shared" ref="I4:I9" si="0">SUM(D4:H4)</f>
        <v>48</v>
      </c>
      <c r="J4" s="13"/>
      <c r="K4" s="7"/>
    </row>
    <row r="5" spans="1:11" x14ac:dyDescent="0.2">
      <c r="A5" s="76" t="s">
        <v>26</v>
      </c>
      <c r="B5" s="76"/>
      <c r="C5" s="76"/>
      <c r="D5" s="39">
        <v>0</v>
      </c>
      <c r="E5" s="51">
        <v>16</v>
      </c>
      <c r="F5" s="51">
        <v>4</v>
      </c>
      <c r="G5" s="51">
        <v>4</v>
      </c>
      <c r="H5" s="51">
        <v>4</v>
      </c>
      <c r="I5" s="42">
        <f t="shared" si="0"/>
        <v>28</v>
      </c>
      <c r="J5" s="13"/>
      <c r="K5" s="7"/>
    </row>
    <row r="6" spans="1:11" x14ac:dyDescent="0.2">
      <c r="A6" s="76" t="s">
        <v>27</v>
      </c>
      <c r="B6" s="76"/>
      <c r="C6" s="76"/>
      <c r="D6" s="39">
        <v>0</v>
      </c>
      <c r="E6" s="51">
        <v>16</v>
      </c>
      <c r="F6" s="51">
        <v>16</v>
      </c>
      <c r="G6" s="51">
        <v>12</v>
      </c>
      <c r="H6" s="51">
        <v>16</v>
      </c>
      <c r="I6" s="42">
        <f t="shared" si="0"/>
        <v>60</v>
      </c>
      <c r="J6" s="13"/>
      <c r="K6" s="7"/>
    </row>
    <row r="7" spans="1:11" x14ac:dyDescent="0.2">
      <c r="A7" s="76" t="s">
        <v>28</v>
      </c>
      <c r="B7" s="76"/>
      <c r="C7" s="76"/>
      <c r="D7" s="39">
        <v>0</v>
      </c>
      <c r="E7" s="51">
        <v>16</v>
      </c>
      <c r="F7" s="51">
        <v>16</v>
      </c>
      <c r="G7" s="51">
        <v>16</v>
      </c>
      <c r="H7" s="51">
        <v>16</v>
      </c>
      <c r="I7" s="42">
        <f t="shared" si="0"/>
        <v>64</v>
      </c>
      <c r="J7" s="13"/>
      <c r="K7" s="7"/>
    </row>
    <row r="8" spans="1:11" x14ac:dyDescent="0.2">
      <c r="A8" s="76" t="s">
        <v>29</v>
      </c>
      <c r="B8" s="76"/>
      <c r="C8" s="76"/>
      <c r="D8" s="39">
        <v>0</v>
      </c>
      <c r="E8" s="51">
        <v>12</v>
      </c>
      <c r="F8" s="51">
        <v>4</v>
      </c>
      <c r="G8" s="51">
        <v>4</v>
      </c>
      <c r="H8" s="51">
        <v>4</v>
      </c>
      <c r="I8" s="42">
        <f t="shared" si="0"/>
        <v>24</v>
      </c>
      <c r="J8" s="13"/>
      <c r="K8" s="7"/>
    </row>
    <row r="9" spans="1:11" x14ac:dyDescent="0.2">
      <c r="A9" s="76" t="s">
        <v>30</v>
      </c>
      <c r="B9" s="76"/>
      <c r="C9" s="76"/>
      <c r="D9" s="39">
        <v>0</v>
      </c>
      <c r="E9" s="51">
        <v>16</v>
      </c>
      <c r="F9" s="51">
        <v>16</v>
      </c>
      <c r="G9" s="51">
        <v>16</v>
      </c>
      <c r="H9" s="51">
        <v>16</v>
      </c>
      <c r="I9" s="42">
        <f t="shared" si="0"/>
        <v>64</v>
      </c>
      <c r="J9" s="13"/>
      <c r="K9" s="7"/>
    </row>
    <row r="10" spans="1:11" x14ac:dyDescent="0.2">
      <c r="A10" s="77"/>
      <c r="B10" s="77"/>
      <c r="C10" s="77"/>
      <c r="D10" s="9"/>
      <c r="E10" s="10"/>
      <c r="F10" s="10"/>
      <c r="G10" s="11"/>
      <c r="H10" s="11"/>
      <c r="I10" s="11"/>
      <c r="J10" s="13"/>
      <c r="K10" s="7"/>
    </row>
    <row r="11" spans="1:11" x14ac:dyDescent="0.2">
      <c r="A11" s="7"/>
      <c r="B11" s="7"/>
      <c r="C11" s="7"/>
      <c r="D11" s="7"/>
      <c r="E11" s="7"/>
      <c r="F11" s="7"/>
      <c r="G11" s="7"/>
      <c r="H11" s="7"/>
      <c r="I11" s="7"/>
      <c r="J11" s="7"/>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I4" sqref="I4"/>
    </sheetView>
  </sheetViews>
  <sheetFormatPr defaultRowHeight="12.75" x14ac:dyDescent="0.2"/>
  <sheetData>
    <row r="1" spans="1:11" ht="15.75" x14ac:dyDescent="0.25">
      <c r="A1" s="14"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78"/>
      <c r="B3" s="78"/>
      <c r="C3" s="78"/>
      <c r="D3" s="40" t="s">
        <v>9</v>
      </c>
      <c r="E3" s="40" t="s">
        <v>10</v>
      </c>
      <c r="F3" s="40" t="s">
        <v>11</v>
      </c>
      <c r="G3" s="40" t="s">
        <v>12</v>
      </c>
      <c r="H3" s="40" t="s">
        <v>13</v>
      </c>
      <c r="I3" s="41" t="s">
        <v>14</v>
      </c>
      <c r="J3" s="12"/>
      <c r="K3" s="6"/>
    </row>
    <row r="4" spans="1:11" x14ac:dyDescent="0.2">
      <c r="A4" s="76" t="s">
        <v>25</v>
      </c>
      <c r="B4" s="76"/>
      <c r="C4" s="76"/>
      <c r="D4" s="44">
        <v>0</v>
      </c>
      <c r="E4" s="52">
        <v>16</v>
      </c>
      <c r="F4" s="52">
        <v>16</v>
      </c>
      <c r="G4" s="52">
        <v>18</v>
      </c>
      <c r="H4" s="52">
        <v>16</v>
      </c>
      <c r="I4" s="42">
        <f t="shared" ref="I4:I9" si="0">SUM(D4:H4)</f>
        <v>66</v>
      </c>
      <c r="J4" s="13"/>
      <c r="K4" s="7"/>
    </row>
    <row r="5" spans="1:11" x14ac:dyDescent="0.2">
      <c r="A5" s="76" t="s">
        <v>26</v>
      </c>
      <c r="B5" s="76"/>
      <c r="C5" s="76"/>
      <c r="D5" s="44">
        <v>0</v>
      </c>
      <c r="E5" s="52">
        <v>16</v>
      </c>
      <c r="F5" s="52">
        <v>12</v>
      </c>
      <c r="G5" s="52">
        <v>10</v>
      </c>
      <c r="H5" s="52">
        <v>10</v>
      </c>
      <c r="I5" s="42">
        <f t="shared" si="0"/>
        <v>48</v>
      </c>
      <c r="J5" s="13"/>
      <c r="K5" s="7"/>
    </row>
    <row r="6" spans="1:11" x14ac:dyDescent="0.2">
      <c r="A6" s="76" t="s">
        <v>27</v>
      </c>
      <c r="B6" s="76"/>
      <c r="C6" s="76"/>
      <c r="D6" s="44">
        <v>0</v>
      </c>
      <c r="E6" s="52">
        <v>10</v>
      </c>
      <c r="F6" s="52">
        <v>10</v>
      </c>
      <c r="G6" s="52">
        <v>8</v>
      </c>
      <c r="H6" s="52">
        <v>8</v>
      </c>
      <c r="I6" s="42">
        <f t="shared" si="0"/>
        <v>36</v>
      </c>
      <c r="J6" s="13"/>
      <c r="K6" s="7"/>
    </row>
    <row r="7" spans="1:11" x14ac:dyDescent="0.2">
      <c r="A7" s="76" t="s">
        <v>28</v>
      </c>
      <c r="B7" s="76"/>
      <c r="C7" s="76"/>
      <c r="D7" s="44">
        <v>0</v>
      </c>
      <c r="E7" s="52">
        <v>16</v>
      </c>
      <c r="F7" s="52">
        <v>16</v>
      </c>
      <c r="G7" s="52">
        <v>18</v>
      </c>
      <c r="H7" s="52">
        <v>16</v>
      </c>
      <c r="I7" s="42">
        <f t="shared" si="0"/>
        <v>66</v>
      </c>
      <c r="J7" s="13"/>
      <c r="K7" s="7"/>
    </row>
    <row r="8" spans="1:11" x14ac:dyDescent="0.2">
      <c r="A8" s="76" t="s">
        <v>29</v>
      </c>
      <c r="B8" s="76"/>
      <c r="C8" s="76"/>
      <c r="D8" s="44">
        <v>0</v>
      </c>
      <c r="E8" s="52">
        <v>8</v>
      </c>
      <c r="F8" s="52">
        <v>8</v>
      </c>
      <c r="G8" s="52">
        <v>8</v>
      </c>
      <c r="H8" s="52">
        <v>8</v>
      </c>
      <c r="I8" s="42">
        <f t="shared" si="0"/>
        <v>32</v>
      </c>
      <c r="J8" s="13"/>
      <c r="K8" s="7"/>
    </row>
    <row r="9" spans="1:11" x14ac:dyDescent="0.2">
      <c r="A9" s="76" t="s">
        <v>30</v>
      </c>
      <c r="B9" s="76"/>
      <c r="C9" s="76"/>
      <c r="D9" s="44">
        <v>0</v>
      </c>
      <c r="E9" s="52">
        <v>16</v>
      </c>
      <c r="F9" s="52">
        <v>12</v>
      </c>
      <c r="G9" s="52">
        <v>12</v>
      </c>
      <c r="H9" s="52">
        <v>12</v>
      </c>
      <c r="I9" s="42">
        <f t="shared" si="0"/>
        <v>52</v>
      </c>
      <c r="J9" s="13"/>
      <c r="K9" s="7"/>
    </row>
    <row r="10" spans="1:11" x14ac:dyDescent="0.2">
      <c r="A10" s="77"/>
      <c r="B10" s="77"/>
      <c r="C10" s="77"/>
      <c r="D10" s="9"/>
      <c r="E10" s="10"/>
      <c r="F10" s="10"/>
      <c r="G10" s="11"/>
      <c r="H10" s="11"/>
      <c r="I10" s="11"/>
      <c r="J10" s="13"/>
      <c r="K10" s="7"/>
    </row>
    <row r="11" spans="1:11" x14ac:dyDescent="0.2">
      <c r="A11" s="7"/>
      <c r="B11" s="7"/>
      <c r="C11" s="7"/>
      <c r="D11" s="7"/>
      <c r="E11" s="7"/>
      <c r="F11" s="7"/>
      <c r="G11" s="7"/>
      <c r="H11" s="7"/>
      <c r="I11" s="7"/>
      <c r="J11"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J9" sqref="J9"/>
    </sheetView>
  </sheetViews>
  <sheetFormatPr defaultRowHeight="12.75" x14ac:dyDescent="0.2"/>
  <sheetData>
    <row r="1" spans="1:11" ht="15.75" x14ac:dyDescent="0.25">
      <c r="A1" s="14"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78"/>
      <c r="B3" s="78"/>
      <c r="C3" s="78"/>
      <c r="D3" s="40" t="s">
        <v>9</v>
      </c>
      <c r="E3" s="40" t="s">
        <v>10</v>
      </c>
      <c r="F3" s="40" t="s">
        <v>11</v>
      </c>
      <c r="G3" s="40" t="s">
        <v>12</v>
      </c>
      <c r="H3" s="40" t="s">
        <v>13</v>
      </c>
      <c r="I3" s="41" t="s">
        <v>14</v>
      </c>
      <c r="J3" s="12"/>
      <c r="K3" s="6"/>
    </row>
    <row r="4" spans="1:11" x14ac:dyDescent="0.2">
      <c r="A4" s="76" t="s">
        <v>25</v>
      </c>
      <c r="B4" s="76"/>
      <c r="C4" s="76"/>
      <c r="D4" s="45">
        <v>0</v>
      </c>
      <c r="E4" s="53">
        <v>16</v>
      </c>
      <c r="F4" s="53">
        <v>16</v>
      </c>
      <c r="G4" s="53">
        <v>18</v>
      </c>
      <c r="H4" s="53">
        <v>18</v>
      </c>
      <c r="I4" s="42">
        <f t="shared" ref="I4:I9" si="0">SUM(D4:H4)</f>
        <v>68</v>
      </c>
      <c r="J4" s="13"/>
      <c r="K4" s="7"/>
    </row>
    <row r="5" spans="1:11" x14ac:dyDescent="0.2">
      <c r="A5" s="76" t="s">
        <v>26</v>
      </c>
      <c r="B5" s="76"/>
      <c r="C5" s="76"/>
      <c r="D5" s="45">
        <v>0</v>
      </c>
      <c r="E5" s="53">
        <v>4</v>
      </c>
      <c r="F5" s="53">
        <v>5.6</v>
      </c>
      <c r="G5" s="53">
        <v>4</v>
      </c>
      <c r="H5" s="53">
        <v>4</v>
      </c>
      <c r="I5" s="42">
        <f t="shared" si="0"/>
        <v>17.600000000000001</v>
      </c>
      <c r="J5" s="13"/>
      <c r="K5" s="7"/>
    </row>
    <row r="6" spans="1:11" x14ac:dyDescent="0.2">
      <c r="A6" s="76" t="s">
        <v>27</v>
      </c>
      <c r="B6" s="76"/>
      <c r="C6" s="76"/>
      <c r="D6" s="45">
        <v>0</v>
      </c>
      <c r="E6" s="53">
        <v>11.2</v>
      </c>
      <c r="F6" s="53">
        <v>10</v>
      </c>
      <c r="G6" s="53">
        <v>8</v>
      </c>
      <c r="H6" s="53">
        <v>10</v>
      </c>
      <c r="I6" s="42">
        <f t="shared" si="0"/>
        <v>39.200000000000003</v>
      </c>
      <c r="J6" s="13"/>
      <c r="K6" s="7"/>
    </row>
    <row r="7" spans="1:11" x14ac:dyDescent="0.2">
      <c r="A7" s="76" t="s">
        <v>28</v>
      </c>
      <c r="B7" s="76"/>
      <c r="C7" s="76"/>
      <c r="D7" s="45">
        <v>0</v>
      </c>
      <c r="E7" s="53">
        <v>14</v>
      </c>
      <c r="F7" s="53">
        <v>16</v>
      </c>
      <c r="G7" s="53">
        <v>13.6</v>
      </c>
      <c r="H7" s="53">
        <v>16</v>
      </c>
      <c r="I7" s="42">
        <f t="shared" si="0"/>
        <v>59.6</v>
      </c>
      <c r="J7" s="13"/>
      <c r="K7" s="7"/>
    </row>
    <row r="8" spans="1:11" x14ac:dyDescent="0.2">
      <c r="A8" s="76" t="s">
        <v>29</v>
      </c>
      <c r="B8" s="76"/>
      <c r="C8" s="76"/>
      <c r="D8" s="45">
        <v>0</v>
      </c>
      <c r="E8" s="53">
        <v>10</v>
      </c>
      <c r="F8" s="53">
        <v>5.6</v>
      </c>
      <c r="G8" s="53">
        <v>5.6</v>
      </c>
      <c r="H8" s="53">
        <v>8</v>
      </c>
      <c r="I8" s="42">
        <f t="shared" si="0"/>
        <v>29.2</v>
      </c>
      <c r="J8" s="13"/>
      <c r="K8" s="7"/>
    </row>
    <row r="9" spans="1:11" x14ac:dyDescent="0.2">
      <c r="A9" s="76" t="s">
        <v>30</v>
      </c>
      <c r="B9" s="76"/>
      <c r="C9" s="76"/>
      <c r="D9" s="45">
        <v>0</v>
      </c>
      <c r="E9" s="53">
        <v>20</v>
      </c>
      <c r="F9" s="53">
        <v>16</v>
      </c>
      <c r="G9" s="53">
        <v>16</v>
      </c>
      <c r="H9" s="53">
        <v>16</v>
      </c>
      <c r="I9" s="42">
        <f t="shared" si="0"/>
        <v>68</v>
      </c>
      <c r="J9" s="13"/>
      <c r="K9" s="7"/>
    </row>
    <row r="10" spans="1:11" x14ac:dyDescent="0.2">
      <c r="A10" s="77"/>
      <c r="B10" s="77"/>
      <c r="C10" s="77"/>
      <c r="D10" s="9"/>
      <c r="E10" s="10"/>
      <c r="F10" s="10"/>
      <c r="G10" s="11"/>
      <c r="H10" s="11"/>
      <c r="I10" s="11"/>
      <c r="J10" s="13"/>
      <c r="K10" s="7"/>
    </row>
    <row r="11" spans="1:11" x14ac:dyDescent="0.2">
      <c r="A11" s="7"/>
      <c r="B11" s="7"/>
      <c r="C11" s="7"/>
      <c r="D11" s="7"/>
      <c r="E11" s="7"/>
      <c r="F11" s="7"/>
      <c r="G11" s="7"/>
      <c r="H11" s="7"/>
      <c r="I11" s="7"/>
      <c r="J11"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I4" sqref="I4"/>
    </sheetView>
  </sheetViews>
  <sheetFormatPr defaultRowHeight="12.75" x14ac:dyDescent="0.2"/>
  <sheetData>
    <row r="1" spans="1:11" ht="15.75" x14ac:dyDescent="0.25">
      <c r="A1" s="14"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78"/>
      <c r="B3" s="78"/>
      <c r="C3" s="78"/>
      <c r="D3" s="40" t="s">
        <v>9</v>
      </c>
      <c r="E3" s="40" t="s">
        <v>10</v>
      </c>
      <c r="F3" s="40" t="s">
        <v>11</v>
      </c>
      <c r="G3" s="40" t="s">
        <v>12</v>
      </c>
      <c r="H3" s="40" t="s">
        <v>13</v>
      </c>
      <c r="I3" s="41" t="s">
        <v>14</v>
      </c>
      <c r="J3" s="12"/>
      <c r="K3" s="6"/>
    </row>
    <row r="4" spans="1:11" x14ac:dyDescent="0.2">
      <c r="A4" s="76" t="s">
        <v>25</v>
      </c>
      <c r="B4" s="76"/>
      <c r="C4" s="76"/>
      <c r="D4" s="46">
        <v>0</v>
      </c>
      <c r="E4" s="54">
        <v>16</v>
      </c>
      <c r="F4" s="54">
        <v>16</v>
      </c>
      <c r="G4" s="54">
        <v>14</v>
      </c>
      <c r="H4" s="54">
        <v>14</v>
      </c>
      <c r="I4" s="42">
        <f t="shared" ref="I4:I9" si="0">SUM(D4:H4)</f>
        <v>60</v>
      </c>
      <c r="J4" s="13"/>
      <c r="K4" s="7"/>
    </row>
    <row r="5" spans="1:11" x14ac:dyDescent="0.2">
      <c r="A5" s="76" t="s">
        <v>26</v>
      </c>
      <c r="B5" s="76"/>
      <c r="C5" s="76"/>
      <c r="D5" s="46">
        <v>0</v>
      </c>
      <c r="E5" s="54">
        <v>12</v>
      </c>
      <c r="F5" s="54">
        <v>4</v>
      </c>
      <c r="G5" s="54">
        <v>4</v>
      </c>
      <c r="H5" s="54">
        <v>4</v>
      </c>
      <c r="I5" s="42">
        <f t="shared" si="0"/>
        <v>24</v>
      </c>
      <c r="J5" s="13"/>
      <c r="K5" s="7"/>
    </row>
    <row r="6" spans="1:11" x14ac:dyDescent="0.2">
      <c r="A6" s="76" t="s">
        <v>27</v>
      </c>
      <c r="B6" s="76"/>
      <c r="C6" s="76"/>
      <c r="D6" s="46">
        <v>0</v>
      </c>
      <c r="E6" s="54">
        <v>20</v>
      </c>
      <c r="F6" s="54">
        <v>16</v>
      </c>
      <c r="G6" s="54">
        <v>18</v>
      </c>
      <c r="H6" s="54">
        <v>18</v>
      </c>
      <c r="I6" s="42">
        <f t="shared" si="0"/>
        <v>72</v>
      </c>
      <c r="J6" s="13"/>
      <c r="K6" s="7"/>
    </row>
    <row r="7" spans="1:11" x14ac:dyDescent="0.2">
      <c r="A7" s="76" t="s">
        <v>28</v>
      </c>
      <c r="B7" s="76"/>
      <c r="C7" s="76"/>
      <c r="D7" s="46">
        <v>0</v>
      </c>
      <c r="E7" s="54">
        <v>16</v>
      </c>
      <c r="F7" s="54">
        <v>16</v>
      </c>
      <c r="G7" s="54">
        <v>16</v>
      </c>
      <c r="H7" s="54">
        <v>14</v>
      </c>
      <c r="I7" s="42">
        <f t="shared" si="0"/>
        <v>62</v>
      </c>
      <c r="J7" s="13"/>
      <c r="K7" s="7"/>
    </row>
    <row r="8" spans="1:11" x14ac:dyDescent="0.2">
      <c r="A8" s="76" t="s">
        <v>29</v>
      </c>
      <c r="B8" s="76"/>
      <c r="C8" s="76"/>
      <c r="D8" s="46">
        <v>0</v>
      </c>
      <c r="E8" s="54">
        <v>4</v>
      </c>
      <c r="F8" s="54">
        <v>4</v>
      </c>
      <c r="G8" s="54">
        <v>4</v>
      </c>
      <c r="H8" s="54">
        <v>4</v>
      </c>
      <c r="I8" s="42">
        <f t="shared" si="0"/>
        <v>16</v>
      </c>
      <c r="J8" s="13"/>
      <c r="K8" s="7"/>
    </row>
    <row r="9" spans="1:11" x14ac:dyDescent="0.2">
      <c r="A9" s="76" t="s">
        <v>30</v>
      </c>
      <c r="B9" s="76"/>
      <c r="C9" s="76"/>
      <c r="D9" s="46">
        <v>0</v>
      </c>
      <c r="E9" s="54">
        <v>20</v>
      </c>
      <c r="F9" s="54">
        <v>20</v>
      </c>
      <c r="G9" s="54">
        <v>18</v>
      </c>
      <c r="H9" s="54">
        <v>18</v>
      </c>
      <c r="I9" s="42">
        <f t="shared" si="0"/>
        <v>76</v>
      </c>
      <c r="J9" s="13"/>
      <c r="K9" s="7"/>
    </row>
    <row r="10" spans="1:11" x14ac:dyDescent="0.2">
      <c r="A10" s="77"/>
      <c r="B10" s="77"/>
      <c r="C10" s="77"/>
      <c r="D10" s="9"/>
      <c r="E10" s="10"/>
      <c r="F10" s="10"/>
      <c r="G10" s="11"/>
      <c r="H10" s="11"/>
      <c r="I10" s="11"/>
      <c r="J10" s="13"/>
      <c r="K10" s="7"/>
    </row>
    <row r="11" spans="1:11" x14ac:dyDescent="0.2">
      <c r="A11" s="7"/>
      <c r="B11" s="7"/>
      <c r="C11" s="7"/>
      <c r="D11" s="7"/>
      <c r="E11" s="7"/>
      <c r="F11" s="7"/>
      <c r="G11" s="7"/>
      <c r="H11" s="7"/>
      <c r="I11" s="7"/>
      <c r="J11"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
  <sheetViews>
    <sheetView workbookViewId="0">
      <selection activeCell="D4" sqref="D4:D9"/>
    </sheetView>
  </sheetViews>
  <sheetFormatPr defaultRowHeight="12.75" x14ac:dyDescent="0.2"/>
  <sheetData>
    <row r="1" spans="1:11" ht="15.75" x14ac:dyDescent="0.25">
      <c r="A1" s="14"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78"/>
      <c r="B3" s="78"/>
      <c r="C3" s="78"/>
      <c r="D3" s="47" t="s">
        <v>9</v>
      </c>
      <c r="E3" s="47" t="s">
        <v>10</v>
      </c>
      <c r="F3" s="47" t="s">
        <v>11</v>
      </c>
      <c r="G3" s="47" t="s">
        <v>12</v>
      </c>
      <c r="H3" s="47" t="s">
        <v>13</v>
      </c>
      <c r="I3" s="48" t="s">
        <v>14</v>
      </c>
      <c r="J3" s="12"/>
      <c r="K3" s="6"/>
    </row>
    <row r="4" spans="1:11" x14ac:dyDescent="0.2">
      <c r="A4" s="76" t="s">
        <v>25</v>
      </c>
      <c r="B4" s="76"/>
      <c r="C4" s="76"/>
      <c r="D4" s="55">
        <v>4</v>
      </c>
      <c r="E4" s="55">
        <v>12</v>
      </c>
      <c r="F4" s="55">
        <v>12</v>
      </c>
      <c r="G4" s="55">
        <v>8</v>
      </c>
      <c r="H4" s="55">
        <v>4</v>
      </c>
      <c r="I4" s="49">
        <f t="shared" ref="I4:I9" si="0">SUM(E4:H4)</f>
        <v>36</v>
      </c>
      <c r="J4" s="13"/>
      <c r="K4" s="7"/>
    </row>
    <row r="5" spans="1:11" x14ac:dyDescent="0.2">
      <c r="A5" s="76" t="s">
        <v>26</v>
      </c>
      <c r="B5" s="76"/>
      <c r="C5" s="76"/>
      <c r="D5" s="55">
        <v>4</v>
      </c>
      <c r="E5" s="55">
        <v>8</v>
      </c>
      <c r="F5" s="55">
        <v>8</v>
      </c>
      <c r="G5" s="55">
        <v>8</v>
      </c>
      <c r="H5" s="55">
        <v>4</v>
      </c>
      <c r="I5" s="49">
        <f t="shared" si="0"/>
        <v>28</v>
      </c>
      <c r="J5" s="13"/>
      <c r="K5" s="7"/>
    </row>
    <row r="6" spans="1:11" x14ac:dyDescent="0.2">
      <c r="A6" s="76" t="s">
        <v>27</v>
      </c>
      <c r="B6" s="76"/>
      <c r="C6" s="76"/>
      <c r="D6" s="55">
        <v>12</v>
      </c>
      <c r="E6" s="55">
        <v>8</v>
      </c>
      <c r="F6" s="55">
        <v>8</v>
      </c>
      <c r="G6" s="55">
        <v>12</v>
      </c>
      <c r="H6" s="55">
        <v>8</v>
      </c>
      <c r="I6" s="49">
        <f t="shared" si="0"/>
        <v>36</v>
      </c>
      <c r="J6" s="13"/>
      <c r="K6" s="7"/>
    </row>
    <row r="7" spans="1:11" x14ac:dyDescent="0.2">
      <c r="A7" s="76" t="s">
        <v>28</v>
      </c>
      <c r="B7" s="76"/>
      <c r="C7" s="76"/>
      <c r="D7" s="55">
        <v>12</v>
      </c>
      <c r="E7" s="55">
        <v>12</v>
      </c>
      <c r="F7" s="55">
        <v>8</v>
      </c>
      <c r="G7" s="55">
        <v>12</v>
      </c>
      <c r="H7" s="55">
        <v>8</v>
      </c>
      <c r="I7" s="49">
        <f t="shared" si="0"/>
        <v>40</v>
      </c>
      <c r="J7" s="13"/>
      <c r="K7" s="7"/>
    </row>
    <row r="8" spans="1:11" x14ac:dyDescent="0.2">
      <c r="A8" s="76" t="s">
        <v>29</v>
      </c>
      <c r="B8" s="76"/>
      <c r="C8" s="76"/>
      <c r="D8" s="55">
        <v>4</v>
      </c>
      <c r="E8" s="55">
        <v>12</v>
      </c>
      <c r="F8" s="55">
        <v>12</v>
      </c>
      <c r="G8" s="55">
        <v>12</v>
      </c>
      <c r="H8" s="55">
        <v>12</v>
      </c>
      <c r="I8" s="49">
        <f t="shared" si="0"/>
        <v>48</v>
      </c>
      <c r="J8" s="13"/>
      <c r="K8" s="7"/>
    </row>
    <row r="9" spans="1:11" x14ac:dyDescent="0.2">
      <c r="A9" s="76" t="s">
        <v>30</v>
      </c>
      <c r="B9" s="76"/>
      <c r="C9" s="76"/>
      <c r="D9" s="55">
        <v>16</v>
      </c>
      <c r="E9" s="55">
        <v>16</v>
      </c>
      <c r="F9" s="55">
        <v>16</v>
      </c>
      <c r="G9" s="55">
        <v>20</v>
      </c>
      <c r="H9" s="55">
        <v>20</v>
      </c>
      <c r="I9" s="49">
        <f t="shared" si="0"/>
        <v>72</v>
      </c>
      <c r="J9" s="13"/>
      <c r="K9" s="7"/>
    </row>
    <row r="10" spans="1:11" x14ac:dyDescent="0.2">
      <c r="A10" s="77"/>
      <c r="B10" s="77"/>
      <c r="C10" s="77"/>
      <c r="D10" s="9"/>
      <c r="E10" s="10"/>
      <c r="F10" s="10"/>
      <c r="G10" s="11"/>
      <c r="H10" s="11"/>
      <c r="I10" s="11"/>
      <c r="J10" s="13"/>
      <c r="K10" s="7"/>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Q12" sqref="Q12"/>
    </sheetView>
  </sheetViews>
  <sheetFormatPr defaultRowHeight="15" x14ac:dyDescent="0.2"/>
  <cols>
    <col min="1" max="1" width="33" style="18" customWidth="1"/>
    <col min="2" max="9" width="7.7109375" style="18" customWidth="1"/>
    <col min="10" max="11" width="7.5703125" style="18" customWidth="1"/>
    <col min="12" max="14" width="7.7109375" style="18" customWidth="1"/>
    <col min="15" max="16384" width="9.140625" style="18"/>
  </cols>
  <sheetData>
    <row r="1" spans="1:17" ht="15.75" x14ac:dyDescent="0.25">
      <c r="A1" s="15" t="s">
        <v>15</v>
      </c>
      <c r="B1" s="16"/>
      <c r="C1" s="15"/>
      <c r="D1" s="15"/>
      <c r="E1" s="15"/>
      <c r="F1" s="15"/>
      <c r="G1" s="15"/>
      <c r="H1" s="15"/>
      <c r="I1" s="15"/>
      <c r="J1" s="15"/>
      <c r="K1" s="17"/>
      <c r="L1" s="17"/>
    </row>
    <row r="2" spans="1:17" ht="6" customHeight="1" x14ac:dyDescent="0.25">
      <c r="A2" s="15"/>
      <c r="B2" s="16"/>
      <c r="C2" s="15"/>
      <c r="D2" s="15"/>
      <c r="E2" s="15"/>
      <c r="F2" s="15"/>
      <c r="G2" s="15"/>
      <c r="H2" s="15"/>
      <c r="I2" s="15"/>
      <c r="J2" s="15"/>
      <c r="K2" s="17"/>
      <c r="L2" s="17"/>
    </row>
    <row r="3" spans="1:17" ht="15.75" x14ac:dyDescent="0.25">
      <c r="A3" s="81" t="s">
        <v>31</v>
      </c>
      <c r="B3" s="81"/>
      <c r="C3" s="81"/>
      <c r="D3" s="81"/>
      <c r="E3" s="81"/>
      <c r="F3" s="81"/>
      <c r="G3" s="81"/>
      <c r="H3" s="81"/>
      <c r="I3" s="81"/>
      <c r="J3" s="81"/>
      <c r="K3" s="17"/>
      <c r="L3" s="17"/>
    </row>
    <row r="4" spans="1:17" x14ac:dyDescent="0.2">
      <c r="A4" s="16"/>
      <c r="B4" s="16"/>
      <c r="C4" s="16"/>
      <c r="D4" s="16"/>
      <c r="E4" s="16"/>
      <c r="F4" s="16"/>
      <c r="G4" s="16"/>
      <c r="H4" s="16"/>
      <c r="I4" s="19"/>
      <c r="J4" s="19"/>
      <c r="K4" s="20"/>
      <c r="L4" s="20"/>
    </row>
    <row r="5" spans="1:17" ht="15.75" x14ac:dyDescent="0.25">
      <c r="I5" s="79" t="s">
        <v>21</v>
      </c>
      <c r="J5" s="79"/>
      <c r="K5" s="21"/>
      <c r="L5" s="22"/>
      <c r="M5" s="80" t="s">
        <v>22</v>
      </c>
      <c r="N5" s="80"/>
      <c r="O5" s="22"/>
      <c r="P5" s="79" t="s">
        <v>23</v>
      </c>
      <c r="Q5" s="79"/>
    </row>
    <row r="6" spans="1:17" s="26" customFormat="1" ht="135" customHeight="1" x14ac:dyDescent="0.2">
      <c r="A6" s="23"/>
      <c r="B6" s="24" t="s">
        <v>2</v>
      </c>
      <c r="C6" s="24" t="s">
        <v>3</v>
      </c>
      <c r="D6" s="24" t="s">
        <v>4</v>
      </c>
      <c r="E6" s="24" t="s">
        <v>5</v>
      </c>
      <c r="F6" s="24" t="s">
        <v>6</v>
      </c>
      <c r="G6" s="24" t="s">
        <v>7</v>
      </c>
      <c r="H6" s="25" t="s">
        <v>8</v>
      </c>
      <c r="I6" s="24" t="s">
        <v>16</v>
      </c>
      <c r="J6" s="36" t="s">
        <v>17</v>
      </c>
      <c r="L6" s="25" t="str">
        <f>H6</f>
        <v>Evaluator 7</v>
      </c>
      <c r="M6" s="24" t="s">
        <v>19</v>
      </c>
      <c r="N6" s="36" t="s">
        <v>18</v>
      </c>
      <c r="P6" s="24" t="s">
        <v>1</v>
      </c>
      <c r="Q6" s="36" t="s">
        <v>20</v>
      </c>
    </row>
    <row r="7" spans="1:17" ht="16.5" customHeight="1" x14ac:dyDescent="0.2">
      <c r="A7" s="33" t="str">
        <f>'Evaluator 7'!A4:D4</f>
        <v>iNewton, LLC</v>
      </c>
      <c r="B7" s="27">
        <f>'Evaluator 1'!I4</f>
        <v>36</v>
      </c>
      <c r="C7" s="27">
        <f>'Evaluator 2'!I4</f>
        <v>70</v>
      </c>
      <c r="D7" s="27">
        <f>'Evaluator 3'!I4</f>
        <v>48</v>
      </c>
      <c r="E7" s="27">
        <f>'Evaluator 4'!I4</f>
        <v>66</v>
      </c>
      <c r="F7" s="27">
        <f>'Evaluator 5'!I4</f>
        <v>68</v>
      </c>
      <c r="G7" s="27">
        <f>'Evaluator 6'!I4</f>
        <v>60</v>
      </c>
      <c r="H7" s="28">
        <f>'Evaluator 7'!I4</f>
        <v>36</v>
      </c>
      <c r="I7" s="27">
        <f>AVERAGE(B7:H7)</f>
        <v>54.857142857142854</v>
      </c>
      <c r="J7" s="37">
        <f t="shared" ref="J7:J11" si="0">RANK(I7,$I$7:$I$12,0)</f>
        <v>3</v>
      </c>
      <c r="L7" s="30">
        <f>'Evaluator 7'!D4</f>
        <v>4</v>
      </c>
      <c r="M7" s="27">
        <f>AVERAGE(L7)</f>
        <v>4</v>
      </c>
      <c r="N7" s="37">
        <f t="shared" ref="N7:N12" si="1">RANK(M7,$M$7:$M$12,0)</f>
        <v>4</v>
      </c>
      <c r="P7" s="31">
        <f>I7+M7</f>
        <v>58.857142857142854</v>
      </c>
      <c r="Q7" s="37">
        <f t="shared" ref="Q7:Q12" si="2">RANK(P7,$P$7:$P$12,0)</f>
        <v>4</v>
      </c>
    </row>
    <row r="8" spans="1:17" ht="16.5" customHeight="1" x14ac:dyDescent="0.2">
      <c r="A8" s="34" t="str">
        <f>'Evaluator 7'!A5:D5</f>
        <v>Infodat International, Inc</v>
      </c>
      <c r="B8" s="27">
        <f>'Evaluator 1'!I5</f>
        <v>20</v>
      </c>
      <c r="C8" s="27">
        <f>'Evaluator 2'!I5</f>
        <v>40.799999999999997</v>
      </c>
      <c r="D8" s="27">
        <f>'Evaluator 3'!I5</f>
        <v>28</v>
      </c>
      <c r="E8" s="27">
        <f>'Evaluator 4'!I5</f>
        <v>48</v>
      </c>
      <c r="F8" s="27">
        <f>'Evaluator 5'!I5</f>
        <v>17.600000000000001</v>
      </c>
      <c r="G8" s="27">
        <f>'Evaluator 6'!I5</f>
        <v>24</v>
      </c>
      <c r="H8" s="28">
        <f>'Evaluator 7'!I5</f>
        <v>28</v>
      </c>
      <c r="I8" s="29">
        <f>AVERAGE(B8:H8)</f>
        <v>29.485714285714288</v>
      </c>
      <c r="J8" s="38">
        <f t="shared" si="0"/>
        <v>6</v>
      </c>
      <c r="L8" s="30">
        <f>'Evaluator 7'!D5</f>
        <v>4</v>
      </c>
      <c r="M8" s="29">
        <f t="shared" ref="M8:M12" si="3">AVERAGE(L8)</f>
        <v>4</v>
      </c>
      <c r="N8" s="38">
        <f t="shared" si="1"/>
        <v>4</v>
      </c>
      <c r="P8" s="32">
        <f t="shared" ref="P8:P12" si="4">I8+M8</f>
        <v>33.485714285714288</v>
      </c>
      <c r="Q8" s="38">
        <f t="shared" si="2"/>
        <v>6</v>
      </c>
    </row>
    <row r="9" spans="1:17" ht="16.5" customHeight="1" x14ac:dyDescent="0.2">
      <c r="A9" s="34" t="str">
        <f>'Evaluator 7'!A6:D6</f>
        <v>Patient Care Intervention Center</v>
      </c>
      <c r="B9" s="27">
        <f>'Evaluator 1'!I6</f>
        <v>55.2</v>
      </c>
      <c r="C9" s="27">
        <f>'Evaluator 2'!I6</f>
        <v>66.399999999999991</v>
      </c>
      <c r="D9" s="27">
        <f>'Evaluator 3'!I6</f>
        <v>60</v>
      </c>
      <c r="E9" s="27">
        <f>'Evaluator 4'!I6</f>
        <v>36</v>
      </c>
      <c r="F9" s="27">
        <f>'Evaluator 5'!I6</f>
        <v>39.200000000000003</v>
      </c>
      <c r="G9" s="27">
        <f>'Evaluator 6'!I6</f>
        <v>72</v>
      </c>
      <c r="H9" s="28">
        <f>'Evaluator 7'!I6</f>
        <v>36</v>
      </c>
      <c r="I9" s="29">
        <f>AVERAGE(B9:H9)</f>
        <v>52.114285714285714</v>
      </c>
      <c r="J9" s="38">
        <f t="shared" si="0"/>
        <v>4</v>
      </c>
      <c r="L9" s="30">
        <f>'Evaluator 7'!D6</f>
        <v>12</v>
      </c>
      <c r="M9" s="29">
        <f t="shared" si="3"/>
        <v>12</v>
      </c>
      <c r="N9" s="38">
        <f t="shared" si="1"/>
        <v>2</v>
      </c>
      <c r="P9" s="32">
        <f t="shared" si="4"/>
        <v>64.114285714285714</v>
      </c>
      <c r="Q9" s="38">
        <f t="shared" si="2"/>
        <v>3</v>
      </c>
    </row>
    <row r="10" spans="1:17" x14ac:dyDescent="0.2">
      <c r="A10" s="34" t="str">
        <f>'Evaluator 7'!A7:D7</f>
        <v>Persivia</v>
      </c>
      <c r="B10" s="27">
        <f>'Evaluator 1'!I7</f>
        <v>36</v>
      </c>
      <c r="C10" s="27">
        <f>'Evaluator 2'!I7</f>
        <v>56.8</v>
      </c>
      <c r="D10" s="27">
        <f>'Evaluator 3'!I7</f>
        <v>64</v>
      </c>
      <c r="E10" s="27">
        <f>'Evaluator 4'!I7</f>
        <v>66</v>
      </c>
      <c r="F10" s="27">
        <f>'Evaluator 5'!I7</f>
        <v>59.6</v>
      </c>
      <c r="G10" s="27">
        <f>'Evaluator 6'!I7</f>
        <v>62</v>
      </c>
      <c r="H10" s="28">
        <f>'Evaluator 7'!I7</f>
        <v>40</v>
      </c>
      <c r="I10" s="29">
        <f t="shared" ref="I10:I12" si="5">AVERAGE(B10:H10)</f>
        <v>54.914285714285718</v>
      </c>
      <c r="J10" s="38">
        <f t="shared" si="0"/>
        <v>2</v>
      </c>
      <c r="L10" s="30">
        <f>'Evaluator 7'!D7</f>
        <v>12</v>
      </c>
      <c r="M10" s="29">
        <f t="shared" si="3"/>
        <v>12</v>
      </c>
      <c r="N10" s="38">
        <f t="shared" si="1"/>
        <v>2</v>
      </c>
      <c r="P10" s="32">
        <f t="shared" si="4"/>
        <v>66.914285714285711</v>
      </c>
      <c r="Q10" s="38">
        <f t="shared" si="2"/>
        <v>2</v>
      </c>
    </row>
    <row r="11" spans="1:17" x14ac:dyDescent="0.2">
      <c r="A11" s="34" t="str">
        <f>'Evaluator 7'!A8:D8</f>
        <v>Premiere Software Development LLC</v>
      </c>
      <c r="B11" s="27">
        <f>'Evaluator 1'!I8</f>
        <v>16</v>
      </c>
      <c r="C11" s="27">
        <f>'Evaluator 2'!I8</f>
        <v>45.2</v>
      </c>
      <c r="D11" s="27">
        <f>'Evaluator 3'!I8</f>
        <v>24</v>
      </c>
      <c r="E11" s="27">
        <f>'Evaluator 4'!I8</f>
        <v>32</v>
      </c>
      <c r="F11" s="27">
        <f>'Evaluator 5'!I8</f>
        <v>29.2</v>
      </c>
      <c r="G11" s="27">
        <f>'Evaluator 6'!I8</f>
        <v>16</v>
      </c>
      <c r="H11" s="28">
        <f>'Evaluator 7'!I8</f>
        <v>48</v>
      </c>
      <c r="I11" s="29">
        <f t="shared" si="5"/>
        <v>30.057142857142857</v>
      </c>
      <c r="J11" s="38">
        <f t="shared" si="0"/>
        <v>5</v>
      </c>
      <c r="L11" s="30">
        <f>'Evaluator 7'!D8</f>
        <v>4</v>
      </c>
      <c r="M11" s="29">
        <f t="shared" si="3"/>
        <v>4</v>
      </c>
      <c r="N11" s="38">
        <f t="shared" si="1"/>
        <v>4</v>
      </c>
      <c r="P11" s="32">
        <f t="shared" si="4"/>
        <v>34.057142857142857</v>
      </c>
      <c r="Q11" s="38">
        <f t="shared" si="2"/>
        <v>5</v>
      </c>
    </row>
    <row r="12" spans="1:17" x14ac:dyDescent="0.2">
      <c r="A12" s="34" t="str">
        <f>'Evaluator 7'!A9:D9</f>
        <v>Unite Us</v>
      </c>
      <c r="B12" s="27">
        <f>'Evaluator 1'!I9</f>
        <v>58.4</v>
      </c>
      <c r="C12" s="27">
        <f>'Evaluator 2'!I9</f>
        <v>76</v>
      </c>
      <c r="D12" s="27">
        <f>'Evaluator 3'!I9</f>
        <v>64</v>
      </c>
      <c r="E12" s="27">
        <f>'Evaluator 4'!I9</f>
        <v>52</v>
      </c>
      <c r="F12" s="27">
        <f>'Evaluator 5'!I9</f>
        <v>68</v>
      </c>
      <c r="G12" s="27">
        <f>'Evaluator 6'!I9</f>
        <v>76</v>
      </c>
      <c r="H12" s="28">
        <f>'Evaluator 7'!I9</f>
        <v>72</v>
      </c>
      <c r="I12" s="29">
        <f t="shared" si="5"/>
        <v>66.628571428571419</v>
      </c>
      <c r="J12" s="38">
        <f>RANK(I12,$I$7:$I$12,0)</f>
        <v>1</v>
      </c>
      <c r="L12" s="30">
        <f>'Evaluator 7'!D9</f>
        <v>16</v>
      </c>
      <c r="M12" s="29">
        <f t="shared" si="3"/>
        <v>16</v>
      </c>
      <c r="N12" s="38">
        <f t="shared" si="1"/>
        <v>1</v>
      </c>
      <c r="P12" s="32">
        <f t="shared" si="4"/>
        <v>82.628571428571419</v>
      </c>
      <c r="Q12" s="38">
        <f t="shared" si="2"/>
        <v>1</v>
      </c>
    </row>
    <row r="31" spans="1:1" x14ac:dyDescent="0.2">
      <c r="A31" s="35" t="s">
        <v>24</v>
      </c>
    </row>
    <row r="32" spans="1:1" x14ac:dyDescent="0.2">
      <c r="A32" s="35"/>
    </row>
  </sheetData>
  <mergeCells count="4">
    <mergeCell ref="P5:Q5"/>
    <mergeCell ref="I5:J5"/>
    <mergeCell ref="M5:N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opLeftCell="A8" zoomScaleNormal="100" workbookViewId="0">
      <selection activeCell="E13" sqref="E13"/>
    </sheetView>
  </sheetViews>
  <sheetFormatPr defaultRowHeight="12.75" x14ac:dyDescent="0.2"/>
  <cols>
    <col min="1" max="1" width="37.7109375" style="57" customWidth="1"/>
    <col min="2" max="16" width="9.5703125" style="57" customWidth="1"/>
    <col min="17" max="16384" width="9.140625" style="57"/>
  </cols>
  <sheetData>
    <row r="1" spans="1:11" ht="15.75" customHeight="1" x14ac:dyDescent="0.25">
      <c r="A1" s="98" t="s">
        <v>32</v>
      </c>
      <c r="B1" s="98"/>
      <c r="C1" s="98"/>
      <c r="D1" s="98"/>
      <c r="E1" s="56"/>
      <c r="F1" s="56"/>
      <c r="G1" s="56"/>
      <c r="H1" s="56"/>
      <c r="I1" s="56"/>
      <c r="J1" s="56"/>
    </row>
    <row r="2" spans="1:11" ht="15.75" x14ac:dyDescent="0.25">
      <c r="A2" s="99" t="s">
        <v>33</v>
      </c>
      <c r="B2" s="99"/>
      <c r="C2" s="99"/>
      <c r="D2" s="99"/>
      <c r="E2" s="99"/>
      <c r="F2" s="99"/>
      <c r="G2" s="99"/>
      <c r="H2" s="99"/>
      <c r="I2" s="99"/>
      <c r="J2" s="58"/>
    </row>
    <row r="3" spans="1:11" x14ac:dyDescent="0.2">
      <c r="A3" s="59" t="s">
        <v>34</v>
      </c>
      <c r="B3" s="100"/>
      <c r="C3" s="100"/>
      <c r="D3" s="100"/>
    </row>
    <row r="4" spans="1:11" ht="15" customHeight="1" x14ac:dyDescent="0.2">
      <c r="A4" s="59" t="s">
        <v>35</v>
      </c>
      <c r="B4" s="101">
        <v>43882</v>
      </c>
      <c r="C4" s="101"/>
      <c r="D4" s="101"/>
      <c r="E4" s="59"/>
    </row>
    <row r="5" spans="1:11" ht="15" customHeight="1" x14ac:dyDescent="0.2">
      <c r="C5" s="60" t="s">
        <v>36</v>
      </c>
      <c r="D5" s="61"/>
      <c r="E5" s="59"/>
    </row>
    <row r="6" spans="1:11" ht="15" customHeight="1" x14ac:dyDescent="0.2">
      <c r="D6" s="61"/>
      <c r="E6" s="59"/>
      <c r="G6" s="62" t="s">
        <v>37</v>
      </c>
    </row>
    <row r="7" spans="1:11" ht="15" customHeight="1" x14ac:dyDescent="0.2">
      <c r="D7" s="61"/>
      <c r="E7" s="59"/>
      <c r="G7" s="63"/>
      <c r="H7" s="63"/>
      <c r="I7" s="63"/>
      <c r="J7" s="63"/>
      <c r="K7" s="63"/>
    </row>
    <row r="8" spans="1:11" ht="15" customHeight="1" x14ac:dyDescent="0.2">
      <c r="D8" s="61"/>
      <c r="E8" s="59"/>
      <c r="G8" s="63"/>
      <c r="H8" s="63"/>
      <c r="I8" s="63"/>
      <c r="J8" s="63"/>
      <c r="K8" s="63"/>
    </row>
    <row r="9" spans="1:11" ht="15" customHeight="1" x14ac:dyDescent="0.2">
      <c r="D9" s="61"/>
      <c r="E9" s="59"/>
      <c r="G9" s="63"/>
      <c r="H9" s="63"/>
      <c r="I9" s="63"/>
      <c r="J9" s="63"/>
      <c r="K9" s="63"/>
    </row>
    <row r="10" spans="1:11" ht="15" customHeight="1" x14ac:dyDescent="0.2">
      <c r="G10" s="63"/>
      <c r="H10" s="63"/>
      <c r="I10" s="63"/>
      <c r="J10" s="63"/>
      <c r="K10" s="63"/>
    </row>
    <row r="11" spans="1:11" ht="15" customHeight="1" x14ac:dyDescent="0.2">
      <c r="G11" s="63"/>
      <c r="H11" s="63"/>
      <c r="I11" s="63"/>
      <c r="J11" s="63"/>
      <c r="K11" s="63"/>
    </row>
    <row r="12" spans="1:11" ht="15" customHeight="1" x14ac:dyDescent="0.2">
      <c r="G12" s="63"/>
      <c r="H12" s="63"/>
      <c r="I12" s="63"/>
      <c r="J12" s="63"/>
      <c r="K12" s="63"/>
    </row>
    <row r="13" spans="1:11" ht="15" customHeight="1" x14ac:dyDescent="0.2">
      <c r="G13" s="63"/>
      <c r="H13" s="63"/>
      <c r="I13" s="63"/>
      <c r="J13" s="63"/>
      <c r="K13" s="63"/>
    </row>
    <row r="14" spans="1:11" ht="15" customHeight="1" x14ac:dyDescent="0.2">
      <c r="G14" s="63"/>
      <c r="H14" s="63"/>
      <c r="I14" s="63"/>
      <c r="J14" s="63"/>
      <c r="K14" s="63"/>
    </row>
    <row r="15" spans="1:11" x14ac:dyDescent="0.2">
      <c r="G15" s="63"/>
      <c r="H15" s="63"/>
      <c r="I15" s="63"/>
      <c r="J15" s="63"/>
      <c r="K15" s="63"/>
    </row>
    <row r="16" spans="1:11" ht="11.25" customHeight="1" thickBot="1" x14ac:dyDescent="0.25"/>
    <row r="17" spans="1:16" s="64" customFormat="1" ht="13.5" thickBot="1" x14ac:dyDescent="0.25">
      <c r="B17" s="91" t="s">
        <v>38</v>
      </c>
      <c r="C17" s="92"/>
      <c r="D17" s="93"/>
      <c r="E17" s="91" t="s">
        <v>39</v>
      </c>
      <c r="F17" s="92"/>
      <c r="G17" s="93"/>
      <c r="H17" s="91" t="s">
        <v>40</v>
      </c>
      <c r="I17" s="92"/>
      <c r="J17" s="93"/>
      <c r="K17" s="91" t="s">
        <v>41</v>
      </c>
      <c r="L17" s="92"/>
      <c r="M17" s="93"/>
      <c r="N17" s="91" t="s">
        <v>42</v>
      </c>
      <c r="O17" s="92"/>
      <c r="P17" s="93"/>
    </row>
    <row r="18" spans="1:16" s="64" customFormat="1" ht="112.5" customHeight="1" x14ac:dyDescent="0.2">
      <c r="B18" s="94" t="s">
        <v>50</v>
      </c>
      <c r="C18" s="95"/>
      <c r="D18" s="96"/>
      <c r="E18" s="97" t="s">
        <v>43</v>
      </c>
      <c r="F18" s="95"/>
      <c r="G18" s="96"/>
      <c r="H18" s="97" t="s">
        <v>44</v>
      </c>
      <c r="I18" s="95"/>
      <c r="J18" s="96"/>
      <c r="K18" s="97" t="s">
        <v>45</v>
      </c>
      <c r="L18" s="95"/>
      <c r="M18" s="96"/>
      <c r="N18" s="97" t="s">
        <v>46</v>
      </c>
      <c r="O18" s="95"/>
      <c r="P18" s="96"/>
    </row>
    <row r="19" spans="1:16" s="66" customFormat="1" ht="11.25" customHeight="1" x14ac:dyDescent="0.2">
      <c r="A19" s="65"/>
      <c r="B19" s="85" t="s">
        <v>47</v>
      </c>
      <c r="C19" s="86"/>
      <c r="D19" s="87"/>
      <c r="E19" s="85" t="s">
        <v>47</v>
      </c>
      <c r="F19" s="86"/>
      <c r="G19" s="87"/>
      <c r="H19" s="85" t="s">
        <v>47</v>
      </c>
      <c r="I19" s="86"/>
      <c r="J19" s="87"/>
      <c r="K19" s="85" t="s">
        <v>47</v>
      </c>
      <c r="L19" s="86"/>
      <c r="M19" s="87"/>
      <c r="N19" s="85" t="s">
        <v>47</v>
      </c>
      <c r="O19" s="86"/>
      <c r="P19" s="87"/>
    </row>
    <row r="20" spans="1:16" s="66" customFormat="1" x14ac:dyDescent="0.2">
      <c r="A20" s="67" t="s">
        <v>25</v>
      </c>
      <c r="B20" s="88"/>
      <c r="C20" s="89"/>
      <c r="D20" s="90"/>
      <c r="E20" s="88"/>
      <c r="F20" s="89"/>
      <c r="G20" s="90"/>
      <c r="H20" s="88"/>
      <c r="I20" s="89"/>
      <c r="J20" s="90"/>
      <c r="K20" s="88"/>
      <c r="L20" s="89"/>
      <c r="M20" s="90"/>
      <c r="N20" s="88"/>
      <c r="O20" s="89"/>
      <c r="P20" s="90"/>
    </row>
    <row r="21" spans="1:16" s="66" customFormat="1" x14ac:dyDescent="0.2">
      <c r="A21" s="68" t="s">
        <v>26</v>
      </c>
      <c r="B21" s="82"/>
      <c r="C21" s="83"/>
      <c r="D21" s="84"/>
      <c r="E21" s="82"/>
      <c r="F21" s="83"/>
      <c r="G21" s="84"/>
      <c r="H21" s="82"/>
      <c r="I21" s="83"/>
      <c r="J21" s="84"/>
      <c r="K21" s="82"/>
      <c r="L21" s="83"/>
      <c r="M21" s="84"/>
      <c r="N21" s="82"/>
      <c r="O21" s="83"/>
      <c r="P21" s="84"/>
    </row>
    <row r="22" spans="1:16" s="66" customFormat="1" x14ac:dyDescent="0.2">
      <c r="A22" s="69" t="s">
        <v>27</v>
      </c>
      <c r="B22" s="82"/>
      <c r="C22" s="83"/>
      <c r="D22" s="84"/>
      <c r="E22" s="82"/>
      <c r="F22" s="83"/>
      <c r="G22" s="84"/>
      <c r="H22" s="82"/>
      <c r="I22" s="83"/>
      <c r="J22" s="84"/>
      <c r="K22" s="82"/>
      <c r="L22" s="83"/>
      <c r="M22" s="84"/>
      <c r="N22" s="82"/>
      <c r="O22" s="83"/>
      <c r="P22" s="84"/>
    </row>
    <row r="23" spans="1:16" s="66" customFormat="1" x14ac:dyDescent="0.2">
      <c r="A23" s="68" t="s">
        <v>28</v>
      </c>
      <c r="B23" s="82"/>
      <c r="C23" s="83"/>
      <c r="D23" s="84"/>
      <c r="E23" s="82"/>
      <c r="F23" s="83"/>
      <c r="G23" s="84"/>
      <c r="H23" s="82"/>
      <c r="I23" s="83"/>
      <c r="J23" s="84"/>
      <c r="K23" s="82"/>
      <c r="L23" s="83"/>
      <c r="M23" s="84"/>
      <c r="N23" s="82"/>
      <c r="O23" s="83"/>
      <c r="P23" s="84"/>
    </row>
    <row r="24" spans="1:16" s="66" customFormat="1" x14ac:dyDescent="0.2">
      <c r="A24" s="68" t="s">
        <v>29</v>
      </c>
      <c r="B24" s="82"/>
      <c r="C24" s="83"/>
      <c r="D24" s="84"/>
      <c r="E24" s="82"/>
      <c r="F24" s="83"/>
      <c r="G24" s="84"/>
      <c r="H24" s="82"/>
      <c r="I24" s="83"/>
      <c r="J24" s="84"/>
      <c r="K24" s="82"/>
      <c r="L24" s="83"/>
      <c r="M24" s="84"/>
      <c r="N24" s="82"/>
      <c r="O24" s="83"/>
      <c r="P24" s="84"/>
    </row>
    <row r="25" spans="1:16" s="66" customFormat="1" x14ac:dyDescent="0.2">
      <c r="A25" s="68" t="s">
        <v>30</v>
      </c>
      <c r="B25" s="82"/>
      <c r="C25" s="83"/>
      <c r="D25" s="84"/>
      <c r="E25" s="82"/>
      <c r="F25" s="83"/>
      <c r="G25" s="84"/>
      <c r="H25" s="82"/>
      <c r="I25" s="83"/>
      <c r="J25" s="84"/>
      <c r="K25" s="82"/>
      <c r="L25" s="83"/>
      <c r="M25" s="84"/>
      <c r="N25" s="82"/>
      <c r="O25" s="83"/>
      <c r="P25" s="84"/>
    </row>
    <row r="26" spans="1:16" s="71" customFormat="1" ht="7.5" customHeight="1" x14ac:dyDescent="0.2">
      <c r="A26" s="70"/>
      <c r="B26" s="70"/>
      <c r="C26" s="70"/>
      <c r="D26" s="70"/>
      <c r="E26" s="70"/>
      <c r="F26" s="70"/>
      <c r="G26" s="70"/>
      <c r="H26" s="70"/>
      <c r="I26" s="70"/>
      <c r="J26" s="70"/>
      <c r="K26" s="70"/>
      <c r="L26" s="70"/>
      <c r="M26" s="70"/>
      <c r="N26" s="70"/>
      <c r="O26" s="70"/>
      <c r="P26" s="70"/>
    </row>
    <row r="27" spans="1:16" s="72" customFormat="1" ht="6.75" customHeight="1" x14ac:dyDescent="0.2"/>
    <row r="29" spans="1:16" x14ac:dyDescent="0.2">
      <c r="A29" s="73" t="s">
        <v>48</v>
      </c>
      <c r="G29" s="74"/>
      <c r="H29" s="74"/>
    </row>
    <row r="30" spans="1:16" x14ac:dyDescent="0.2">
      <c r="G30" s="74"/>
      <c r="H30" s="74"/>
      <c r="I30" s="74"/>
      <c r="J30" s="74"/>
    </row>
    <row r="31" spans="1:16" x14ac:dyDescent="0.2">
      <c r="G31" s="74"/>
      <c r="H31" s="74"/>
      <c r="I31" s="74"/>
      <c r="J31" s="74"/>
    </row>
    <row r="32" spans="1:16" x14ac:dyDescent="0.2">
      <c r="G32" s="74"/>
      <c r="H32" s="74"/>
      <c r="I32" s="74"/>
      <c r="J32" s="74"/>
    </row>
    <row r="33" spans="2:13" x14ac:dyDescent="0.2">
      <c r="G33" s="74"/>
      <c r="H33" s="74"/>
      <c r="I33" s="74"/>
      <c r="J33" s="74"/>
    </row>
    <row r="34" spans="2:13" x14ac:dyDescent="0.2">
      <c r="G34" s="74"/>
      <c r="H34" s="74"/>
      <c r="I34" s="74"/>
      <c r="J34" s="74"/>
    </row>
    <row r="35" spans="2:13" x14ac:dyDescent="0.2">
      <c r="G35" s="74"/>
      <c r="H35" s="74"/>
      <c r="I35" s="74"/>
      <c r="J35" s="74"/>
    </row>
    <row r="36" spans="2:13" x14ac:dyDescent="0.2">
      <c r="G36" s="74"/>
      <c r="H36" s="74"/>
      <c r="I36" s="74"/>
      <c r="J36" s="74"/>
    </row>
    <row r="37" spans="2:13" x14ac:dyDescent="0.2">
      <c r="B37" s="74"/>
      <c r="C37" s="74"/>
      <c r="D37" s="74"/>
      <c r="E37" s="74"/>
      <c r="F37" s="74"/>
      <c r="G37" s="74"/>
      <c r="H37" s="74"/>
      <c r="I37" s="74"/>
      <c r="J37" s="74"/>
    </row>
    <row r="38" spans="2:13" x14ac:dyDescent="0.2">
      <c r="H38" s="74"/>
      <c r="I38" s="74"/>
      <c r="J38" s="74"/>
    </row>
    <row r="39" spans="2:13" x14ac:dyDescent="0.2">
      <c r="I39" s="74"/>
      <c r="J39" s="74"/>
      <c r="K39" s="74"/>
      <c r="L39" s="74"/>
    </row>
    <row r="40" spans="2:13" x14ac:dyDescent="0.2">
      <c r="I40" s="74"/>
      <c r="J40" s="74"/>
      <c r="K40" s="74"/>
      <c r="L40" s="74"/>
      <c r="M40" s="74"/>
    </row>
    <row r="41" spans="2:13" x14ac:dyDescent="0.2">
      <c r="L41" s="74"/>
      <c r="M41" s="74"/>
    </row>
    <row r="42" spans="2:13" x14ac:dyDescent="0.2">
      <c r="L42" s="74"/>
      <c r="M42" s="74"/>
    </row>
    <row r="43" spans="2:13" x14ac:dyDescent="0.2">
      <c r="L43" s="74"/>
      <c r="M43" s="74"/>
    </row>
    <row r="44" spans="2:13" x14ac:dyDescent="0.2">
      <c r="L44" s="74"/>
      <c r="M44" s="74"/>
    </row>
    <row r="57" spans="1:1" x14ac:dyDescent="0.2">
      <c r="A57" s="75" t="s">
        <v>49</v>
      </c>
    </row>
  </sheetData>
  <mergeCells count="49">
    <mergeCell ref="A1:D1"/>
    <mergeCell ref="A2:I2"/>
    <mergeCell ref="B3:D3"/>
    <mergeCell ref="B4:D4"/>
    <mergeCell ref="B17:D17"/>
    <mergeCell ref="E17:G17"/>
    <mergeCell ref="H17:J17"/>
    <mergeCell ref="K17:M17"/>
    <mergeCell ref="N17:P17"/>
    <mergeCell ref="B18:D18"/>
    <mergeCell ref="E18:G18"/>
    <mergeCell ref="H18:J18"/>
    <mergeCell ref="K18:M18"/>
    <mergeCell ref="N18:P18"/>
    <mergeCell ref="B20:D20"/>
    <mergeCell ref="E20:G20"/>
    <mergeCell ref="H20:J20"/>
    <mergeCell ref="K20:M20"/>
    <mergeCell ref="N20:P20"/>
    <mergeCell ref="B19:D19"/>
    <mergeCell ref="E19:G19"/>
    <mergeCell ref="H19:J19"/>
    <mergeCell ref="K19:M19"/>
    <mergeCell ref="N19:P19"/>
    <mergeCell ref="B22:D22"/>
    <mergeCell ref="E22:G22"/>
    <mergeCell ref="H22:J22"/>
    <mergeCell ref="K22:M22"/>
    <mergeCell ref="N22:P22"/>
    <mergeCell ref="B21:D21"/>
    <mergeCell ref="E21:G21"/>
    <mergeCell ref="H21:J21"/>
    <mergeCell ref="K21:M21"/>
    <mergeCell ref="N21:P21"/>
    <mergeCell ref="B24:D24"/>
    <mergeCell ref="E24:G24"/>
    <mergeCell ref="H24:J24"/>
    <mergeCell ref="K24:M24"/>
    <mergeCell ref="N24:P24"/>
    <mergeCell ref="B23:D23"/>
    <mergeCell ref="E23:G23"/>
    <mergeCell ref="H23:J23"/>
    <mergeCell ref="K23:M23"/>
    <mergeCell ref="N23:P23"/>
    <mergeCell ref="B25:D25"/>
    <mergeCell ref="E25:G25"/>
    <mergeCell ref="H25:J25"/>
    <mergeCell ref="K25:M25"/>
    <mergeCell ref="N25:P25"/>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2020-04-17T19:31:57Z</dcterms:modified>
</cp:coreProperties>
</file>