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2\Formal Solicitations\RFP730-22031  Interpreting Services - TIM HENRY\Evaluations\"/>
    </mc:Choice>
  </mc:AlternateContent>
  <bookViews>
    <workbookView xWindow="0" yWindow="0" windowWidth="18870" windowHeight="7080" tabRatio="871" activeTab="7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0" r:id="rId5"/>
    <sheet name="Evaluator 6" sheetId="11" r:id="rId6"/>
    <sheet name="Summary" sheetId="1" r:id="rId7"/>
    <sheet name="Evaluator" sheetId="12" r:id="rId8"/>
  </sheets>
  <calcPr calcId="15251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P14" i="1"/>
  <c r="M12" i="1"/>
  <c r="P11" i="1"/>
  <c r="I7" i="1"/>
  <c r="P10" i="1"/>
  <c r="P9" i="1"/>
  <c r="P8" i="1"/>
  <c r="P12" i="1"/>
  <c r="P13" i="1"/>
  <c r="P7" i="1"/>
  <c r="M8" i="1"/>
  <c r="M9" i="1"/>
  <c r="M10" i="1"/>
  <c r="M11" i="1"/>
  <c r="M13" i="1"/>
  <c r="M14" i="1"/>
  <c r="J4" i="5"/>
  <c r="H12" i="1" l="1"/>
  <c r="G8" i="1"/>
  <c r="G9" i="1"/>
  <c r="G10" i="1"/>
  <c r="G11" i="1"/>
  <c r="G12" i="1"/>
  <c r="G13" i="1"/>
  <c r="G14" i="1"/>
  <c r="G7" i="1"/>
  <c r="J5" i="5"/>
  <c r="J6" i="5"/>
  <c r="J7" i="5"/>
  <c r="J8" i="5"/>
  <c r="J9" i="5"/>
  <c r="J10" i="5"/>
  <c r="J11" i="5"/>
  <c r="K6" i="1" l="1"/>
  <c r="J4" i="10"/>
  <c r="J5" i="9"/>
  <c r="J6" i="9"/>
  <c r="J7" i="9"/>
  <c r="J8" i="9"/>
  <c r="J9" i="9"/>
  <c r="J10" i="9"/>
  <c r="J11" i="9"/>
  <c r="J4" i="9"/>
  <c r="J10" i="3"/>
  <c r="J5" i="2"/>
  <c r="J6" i="2"/>
  <c r="J7" i="2"/>
  <c r="J8" i="2"/>
  <c r="J9" i="2"/>
  <c r="J10" i="2"/>
  <c r="J11" i="2"/>
  <c r="J4" i="2"/>
  <c r="J5" i="3"/>
  <c r="J6" i="3"/>
  <c r="J7" i="3"/>
  <c r="J8" i="3"/>
  <c r="J9" i="3"/>
  <c r="J11" i="3"/>
  <c r="J4" i="3"/>
  <c r="J5" i="11"/>
  <c r="J6" i="11"/>
  <c r="J7" i="11"/>
  <c r="J8" i="11"/>
  <c r="J9" i="11"/>
  <c r="J10" i="11"/>
  <c r="J11" i="11"/>
  <c r="J4" i="11"/>
  <c r="J5" i="10"/>
  <c r="J6" i="10"/>
  <c r="J7" i="10"/>
  <c r="J8" i="10"/>
  <c r="J9" i="10"/>
  <c r="J10" i="10"/>
  <c r="J11" i="10"/>
  <c r="F7" i="1"/>
  <c r="A5" i="11" l="1"/>
  <c r="A6" i="11"/>
  <c r="A7" i="11"/>
  <c r="A8" i="11"/>
  <c r="A9" i="11"/>
  <c r="A10" i="11"/>
  <c r="A11" i="11"/>
  <c r="A4" i="11"/>
  <c r="A5" i="10"/>
  <c r="A6" i="10"/>
  <c r="A7" i="10"/>
  <c r="A8" i="10"/>
  <c r="A9" i="10"/>
  <c r="A10" i="10"/>
  <c r="A11" i="10"/>
  <c r="A4" i="10"/>
  <c r="A5" i="9"/>
  <c r="A6" i="9"/>
  <c r="A7" i="9"/>
  <c r="A8" i="9"/>
  <c r="A9" i="9"/>
  <c r="A10" i="9"/>
  <c r="A11" i="9"/>
  <c r="A4" i="9"/>
  <c r="A5" i="5"/>
  <c r="A6" i="5"/>
  <c r="A7" i="5"/>
  <c r="A8" i="5"/>
  <c r="A9" i="5"/>
  <c r="A10" i="5"/>
  <c r="A11" i="5"/>
  <c r="A4" i="5"/>
  <c r="A5" i="3"/>
  <c r="A6" i="3"/>
  <c r="A7" i="3"/>
  <c r="A8" i="3"/>
  <c r="A9" i="3"/>
  <c r="A10" i="3"/>
  <c r="A11" i="3"/>
  <c r="A4" i="3"/>
  <c r="A5" i="2"/>
  <c r="A6" i="2"/>
  <c r="A7" i="2"/>
  <c r="A8" i="2"/>
  <c r="A9" i="2"/>
  <c r="A10" i="2"/>
  <c r="A11" i="2"/>
  <c r="A4" i="2"/>
  <c r="B12" i="1"/>
  <c r="C12" i="1"/>
  <c r="D12" i="1"/>
  <c r="E12" i="1"/>
  <c r="F12" i="1"/>
  <c r="L12" i="1"/>
  <c r="B13" i="1"/>
  <c r="C13" i="1"/>
  <c r="D13" i="1"/>
  <c r="E13" i="1"/>
  <c r="F13" i="1"/>
  <c r="L13" i="1"/>
  <c r="B14" i="1"/>
  <c r="C14" i="1"/>
  <c r="D14" i="1"/>
  <c r="E14" i="1"/>
  <c r="F14" i="1"/>
  <c r="L14" i="1"/>
  <c r="O12" i="1" l="1"/>
  <c r="H13" i="1"/>
  <c r="O13" i="1" s="1"/>
  <c r="H14" i="1"/>
  <c r="O14" i="1" s="1"/>
  <c r="F8" i="1" l="1"/>
  <c r="F9" i="1"/>
  <c r="F10" i="1"/>
  <c r="F11" i="1"/>
  <c r="E8" i="1"/>
  <c r="E9" i="1"/>
  <c r="E10" i="1"/>
  <c r="E11" i="1"/>
  <c r="D8" i="1"/>
  <c r="D9" i="1"/>
  <c r="D10" i="1"/>
  <c r="D11" i="1"/>
  <c r="C8" i="1"/>
  <c r="C9" i="1"/>
  <c r="C10" i="1"/>
  <c r="C11" i="1"/>
  <c r="E7" i="1"/>
  <c r="D7" i="1"/>
  <c r="C7" i="1"/>
  <c r="L7" i="1" l="1"/>
  <c r="L9" i="1"/>
  <c r="L8" i="1"/>
  <c r="L10" i="1"/>
  <c r="L11" i="1"/>
  <c r="M7" i="1" l="1"/>
  <c r="B10" i="1"/>
  <c r="B11" i="1"/>
  <c r="H11" i="1" s="1"/>
  <c r="B8" i="1"/>
  <c r="H8" i="1" s="1"/>
  <c r="B9" i="1"/>
  <c r="H9" i="1" s="1"/>
  <c r="B7" i="1"/>
  <c r="H7" i="1" s="1"/>
  <c r="H10" i="1" l="1"/>
  <c r="O10" i="1" s="1"/>
  <c r="O11" i="1"/>
  <c r="O7" i="1"/>
  <c r="O9" i="1"/>
  <c r="O8" i="1"/>
</calcChain>
</file>

<file path=xl/sharedStrings.xml><?xml version="1.0" encoding="utf-8"?>
<sst xmlns="http://schemas.openxmlformats.org/spreadsheetml/2006/main" count="107" uniqueCount="54">
  <si>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</si>
  <si>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</si>
  <si>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</si>
  <si>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</si>
  <si>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</si>
  <si>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</si>
  <si>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</si>
  <si>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</si>
  <si>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</si>
  <si>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</si>
  <si>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</si>
  <si>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</si>
  <si>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</si>
  <si>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</si>
  <si>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</si>
  <si>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</si>
  <si>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</si>
  <si>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</si>
  <si>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</si>
  <si>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</si>
  <si>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</si>
  <si>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RFP730-22031  Interpreting Services</t>
  </si>
  <si>
    <t>Homeland Language Services</t>
  </si>
  <si>
    <t>Linguabee</t>
  </si>
  <si>
    <t>Masterword Services</t>
  </si>
  <si>
    <t>Purple Communications</t>
  </si>
  <si>
    <t>Translation &amp; Interpreting Network</t>
  </si>
  <si>
    <t>Universe Technical Translation</t>
  </si>
  <si>
    <t>Visual Language Professionals</t>
  </si>
  <si>
    <t>Webbco Enterprises dba Visual Communications</t>
  </si>
  <si>
    <t>Evaluator 6</t>
  </si>
  <si>
    <t>Criteria 5</t>
  </si>
  <si>
    <t>Criteria 6</t>
  </si>
  <si>
    <t>updated 2/22</t>
  </si>
  <si>
    <t xml:space="preserve">University of Houston Evaluation Matrix </t>
  </si>
  <si>
    <t>Name</t>
  </si>
  <si>
    <t>Evaluation Due Date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</si>
  <si>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</si>
  <si>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</si>
  <si>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</si>
  <si>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</si>
  <si>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</si>
  <si>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</si>
  <si>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 Criteria 6</t>
  </si>
  <si>
    <t>Quality of the vendor’s services.</t>
  </si>
  <si>
    <t>Extent to which the services meet UHS needs.</t>
  </si>
  <si>
    <t>The vendor’s past performance with UHS.</t>
  </si>
  <si>
    <t>Total long-term cost to UHS of acquiring vendor’s services.</t>
  </si>
  <si>
    <t>Respondent’s required certifications for Interpreting Services.</t>
  </si>
  <si>
    <t>Points (1-5)</t>
  </si>
  <si>
    <t>Webbco Enterprises dba Visual Communications Services</t>
  </si>
  <si>
    <t xml:space="preserve">Committee Members: </t>
  </si>
  <si>
    <t>Updated: 1/22</t>
  </si>
  <si>
    <t>Cost: List purchase price.  **ONLY EVALUATOR 3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</si>
</sst>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6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2" borderId="1" applyNumberFormat="0" applyFont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15" fillId="2" borderId="1" applyNumberFormat="0" applyFont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2" borderId="1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14" fillId="2" borderId="1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14" fillId="0" borderId="0" xfId="0" applyFont="1"/>
    <xf numFmtId="0" fontId="0" fillId="0" borderId="0" xfId="0"/>
    <xf numFmtId="0" fontId="12" fillId="0" borderId="0" xfId="0" applyFont="1" applyBorder="1" applyAlignment="1">
      <alignment horizontal="left"/>
    </xf>
    <xf numFmtId="0" fontId="35" fillId="0" borderId="10" xfId="47" applyFont="1" applyBorder="1" applyAlignment="1">
      <alignment horizontal="right"/>
    </xf>
    <xf numFmtId="0" fontId="36" fillId="0" borderId="10" xfId="47" applyFont="1" applyBorder="1" applyAlignment="1">
      <alignment horizontal="right"/>
    </xf>
    <xf numFmtId="0" fontId="37" fillId="0" borderId="10" xfId="47" applyFont="1" applyFill="1" applyBorder="1" applyAlignment="1">
      <alignment horizontal="right"/>
    </xf>
    <xf numFmtId="0" fontId="37" fillId="0" borderId="0" xfId="0" applyFont="1" applyFill="1" applyBorder="1"/>
    <xf numFmtId="0" fontId="38" fillId="0" borderId="0" xfId="0" applyFont="1" applyBorder="1" applyAlignment="1">
      <alignment horizontal="left"/>
    </xf>
    <xf numFmtId="0" fontId="38" fillId="25" borderId="0" xfId="0" applyFont="1" applyFill="1" applyAlignment="1"/>
    <xf numFmtId="0" fontId="39" fillId="25" borderId="0" xfId="0" applyFont="1" applyFill="1"/>
    <xf numFmtId="0" fontId="12" fillId="25" borderId="0" xfId="0" applyFont="1" applyFill="1" applyAlignment="1"/>
    <xf numFmtId="0" fontId="13" fillId="25" borderId="0" xfId="0" applyFont="1" applyFill="1"/>
    <xf numFmtId="0" fontId="39" fillId="25" borderId="0" xfId="0" applyFont="1" applyFill="1" applyBorder="1"/>
    <xf numFmtId="0" fontId="13" fillId="25" borderId="0" xfId="0" applyFont="1" applyFill="1" applyBorder="1"/>
    <xf numFmtId="0" fontId="12" fillId="25" borderId="0" xfId="0" applyFont="1" applyFill="1" applyBorder="1"/>
    <xf numFmtId="0" fontId="12" fillId="25" borderId="0" xfId="0" applyFont="1" applyFill="1"/>
    <xf numFmtId="0" fontId="12" fillId="25" borderId="0" xfId="0" applyFont="1" applyFill="1" applyBorder="1" applyAlignment="1">
      <alignment horizontal="left" vertical="center"/>
    </xf>
    <xf numFmtId="0" fontId="12" fillId="25" borderId="0" xfId="0" applyFont="1" applyFill="1" applyBorder="1" applyAlignment="1">
      <alignment horizontal="right" textRotation="90" wrapText="1"/>
    </xf>
    <xf numFmtId="0" fontId="33" fillId="25" borderId="0" xfId="0" applyFont="1" applyFill="1" applyBorder="1" applyAlignment="1">
      <alignment horizontal="right" textRotation="90" wrapText="1"/>
    </xf>
    <xf numFmtId="0" fontId="12" fillId="25" borderId="0" xfId="0" applyFont="1" applyFill="1" applyAlignment="1">
      <alignment horizontal="center" vertical="center"/>
    </xf>
    <xf numFmtId="4" fontId="13" fillId="25" borderId="11" xfId="0" applyNumberFormat="1" applyFont="1" applyFill="1" applyBorder="1" applyAlignment="1">
      <alignment horizontal="right"/>
    </xf>
    <xf numFmtId="4" fontId="13" fillId="25" borderId="12" xfId="0" applyNumberFormat="1" applyFont="1" applyFill="1" applyBorder="1" applyAlignment="1">
      <alignment horizontal="right"/>
    </xf>
    <xf numFmtId="4" fontId="13" fillId="25" borderId="11" xfId="0" applyNumberFormat="1" applyFont="1" applyFill="1" applyBorder="1"/>
    <xf numFmtId="4" fontId="13" fillId="25" borderId="12" xfId="0" applyNumberFormat="1" applyFont="1" applyFill="1" applyBorder="1"/>
    <xf numFmtId="0" fontId="13" fillId="25" borderId="11" xfId="0" applyFont="1" applyFill="1" applyBorder="1" applyAlignment="1">
      <alignment horizontal="left"/>
    </xf>
    <xf numFmtId="0" fontId="40" fillId="25" borderId="0" xfId="0" applyFont="1" applyFill="1"/>
    <xf numFmtId="0" fontId="33" fillId="24" borderId="14" xfId="0" applyFont="1" applyFill="1" applyBorder="1" applyAlignment="1">
      <alignment horizontal="right" textRotation="90"/>
    </xf>
    <xf numFmtId="0" fontId="34" fillId="24" borderId="13" xfId="0" applyFont="1" applyFill="1" applyBorder="1" applyAlignment="1">
      <alignment horizontal="right"/>
    </xf>
    <xf numFmtId="0" fontId="14" fillId="0" borderId="0" xfId="98" applyFont="1"/>
    <xf numFmtId="0" fontId="14" fillId="0" borderId="0" xfId="98" applyFont="1"/>
    <xf numFmtId="0" fontId="14" fillId="0" borderId="0" xfId="98"/>
    <xf numFmtId="0" fontId="14" fillId="0" borderId="0" xfId="98" applyFont="1"/>
    <xf numFmtId="0" fontId="14" fillId="0" borderId="0" xfId="98" applyFont="1"/>
    <xf numFmtId="0" fontId="14" fillId="0" borderId="0" xfId="98" applyFont="1"/>
    <xf numFmtId="0" fontId="13" fillId="26" borderId="11" xfId="0" applyFont="1" applyFill="1" applyBorder="1" applyAlignment="1">
      <alignment horizontal="left"/>
    </xf>
    <xf numFmtId="4" fontId="13" fillId="26" borderId="12" xfId="0" applyNumberFormat="1" applyFont="1" applyFill="1" applyBorder="1" applyAlignment="1">
      <alignment horizontal="right"/>
    </xf>
    <xf numFmtId="4" fontId="13" fillId="26" borderId="11" xfId="0" applyNumberFormat="1" applyFont="1" applyFill="1" applyBorder="1" applyAlignment="1">
      <alignment horizontal="right"/>
    </xf>
    <xf numFmtId="0" fontId="34" fillId="26" borderId="13" xfId="0" applyFont="1" applyFill="1" applyBorder="1" applyAlignment="1">
      <alignment horizontal="right"/>
    </xf>
    <xf numFmtId="0" fontId="13" fillId="26" borderId="0" xfId="0" applyFont="1" applyFill="1"/>
    <xf numFmtId="4" fontId="13" fillId="26" borderId="12" xfId="0" applyNumberFormat="1" applyFont="1" applyFill="1" applyBorder="1"/>
    <xf numFmtId="0" fontId="34" fillId="24" borderId="14" xfId="0" applyFont="1" applyFill="1" applyBorder="1" applyAlignment="1">
      <alignment horizontal="right"/>
    </xf>
    <xf numFmtId="0" fontId="34" fillId="25" borderId="0" xfId="0" applyFont="1" applyFill="1" applyBorder="1" applyAlignment="1">
      <alignment horizontal="right"/>
    </xf>
    <xf numFmtId="0" fontId="14" fillId="0" borderId="0" xfId="98" applyFont="1" applyAlignment="1">
      <alignment horizontal="left"/>
    </xf>
    <xf numFmtId="0" fontId="36" fillId="0" borderId="10" xfId="47" applyFont="1" applyBorder="1" applyAlignment="1">
      <alignment horizontal="left"/>
    </xf>
    <xf numFmtId="0" fontId="38" fillId="25" borderId="0" xfId="0" applyFont="1" applyFill="1" applyAlignment="1">
      <alignment horizontal="right"/>
    </xf>
    <xf numFmtId="0" fontId="38" fillId="25" borderId="0" xfId="0" applyFont="1" applyFill="1" applyBorder="1" applyAlignment="1">
      <alignment horizontal="right"/>
    </xf>
    <xf numFmtId="0" fontId="38" fillId="25" borderId="0" xfId="0" applyFont="1" applyFill="1" applyAlignment="1">
      <alignment horizontal="left"/>
    </xf>
    <xf numFmtId="0" fontId="12" fillId="25" borderId="0" xfId="98" applyFont="1" applyFill="1" applyAlignment="1">
      <alignment horizontal="left" wrapText="1"/>
    </xf>
    <xf numFmtId="0" fontId="12" fillId="25" borderId="0" xfId="98" applyFont="1" applyFill="1" applyAlignment="1">
      <alignment wrapText="1"/>
    </xf>
    <xf numFmtId="0" fontId="14" fillId="25" borderId="0" xfId="98" applyFont="1" applyFill="1"/>
    <xf numFmtId="0" fontId="12" fillId="25" borderId="0" xfId="98" applyFont="1" applyFill="1" applyAlignment="1">
      <alignment horizontal="left"/>
    </xf>
    <xf numFmtId="0" fontId="13" fillId="25" borderId="0" xfId="98" applyFont="1" applyFill="1"/>
    <xf numFmtId="0" fontId="42" fillId="25" borderId="0" xfId="0" applyFont="1" applyFill="1" applyBorder="1" applyAlignment="1">
      <alignment horizontal="left"/>
    </xf>
    <xf numFmtId="0" fontId="14" fillId="26" borderId="0" xfId="0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0" fontId="41" fillId="25" borderId="0" xfId="0" applyFont="1" applyFill="1" applyBorder="1" applyAlignment="1"/>
    <xf numFmtId="0" fontId="45" fillId="25" borderId="0" xfId="105" applyFont="1" applyFill="1"/>
    <xf numFmtId="0" fontId="42" fillId="25" borderId="0" xfId="0" applyFont="1" applyFill="1" applyBorder="1" applyAlignment="1"/>
    <xf numFmtId="0" fontId="46" fillId="25" borderId="0" xfId="98" applyFont="1" applyFill="1"/>
    <xf numFmtId="0" fontId="44" fillId="25" borderId="0" xfId="105" applyFill="1"/>
    <xf numFmtId="0" fontId="14" fillId="25" borderId="0" xfId="98" applyFont="1" applyFill="1" applyAlignment="1">
      <alignment horizontal="center"/>
    </xf>
    <xf numFmtId="0" fontId="46" fillId="27" borderId="15" xfId="98" applyFont="1" applyFill="1" applyBorder="1" applyAlignment="1">
      <alignment horizontal="left"/>
    </xf>
    <xf numFmtId="0" fontId="46" fillId="27" borderId="16" xfId="98" applyFont="1" applyFill="1" applyBorder="1" applyAlignment="1">
      <alignment horizontal="left"/>
    </xf>
    <xf numFmtId="0" fontId="46" fillId="27" borderId="17" xfId="98" applyFont="1" applyFill="1" applyBorder="1" applyAlignment="1">
      <alignment horizontal="left"/>
    </xf>
    <xf numFmtId="0" fontId="47" fillId="25" borderId="15" xfId="98" applyFont="1" applyFill="1" applyBorder="1" applyAlignment="1">
      <alignment horizontal="left" vertical="top" wrapText="1"/>
    </xf>
    <xf numFmtId="0" fontId="40" fillId="25" borderId="16" xfId="98" applyFont="1" applyFill="1" applyBorder="1" applyAlignment="1">
      <alignment horizontal="left" vertical="top" wrapText="1"/>
    </xf>
    <xf numFmtId="0" fontId="40" fillId="25" borderId="17" xfId="98" applyFont="1" applyFill="1" applyBorder="1" applyAlignment="1">
      <alignment horizontal="left" vertical="top" wrapText="1"/>
    </xf>
    <xf numFmtId="0" fontId="40" fillId="25" borderId="15" xfId="98" applyFont="1" applyFill="1" applyBorder="1" applyAlignment="1">
      <alignment horizontal="left" vertical="top" wrapText="1"/>
    </xf>
    <xf numFmtId="0" fontId="48" fillId="25" borderId="0" xfId="98" applyFont="1" applyFill="1" applyAlignment="1">
      <alignment wrapText="1"/>
    </xf>
    <xf numFmtId="0" fontId="48" fillId="24" borderId="18" xfId="98" applyFont="1" applyFill="1" applyBorder="1" applyAlignment="1">
      <alignment horizontal="center" wrapText="1"/>
    </xf>
    <xf numFmtId="0" fontId="48" fillId="24" borderId="19" xfId="98" applyFont="1" applyFill="1" applyBorder="1" applyAlignment="1">
      <alignment horizontal="center" wrapText="1"/>
    </xf>
    <xf numFmtId="0" fontId="48" fillId="24" borderId="20" xfId="98" applyFont="1" applyFill="1" applyBorder="1" applyAlignment="1">
      <alignment horizontal="center" wrapText="1"/>
    </xf>
    <xf numFmtId="0" fontId="48" fillId="25" borderId="0" xfId="98" applyFont="1" applyFill="1" applyAlignment="1">
      <alignment horizontal="center" wrapText="1"/>
    </xf>
    <xf numFmtId="0" fontId="49" fillId="25" borderId="11" xfId="98" applyFont="1" applyFill="1" applyBorder="1" applyAlignment="1">
      <alignment wrapText="1"/>
    </xf>
    <xf numFmtId="0" fontId="14" fillId="26" borderId="13" xfId="98" applyFont="1" applyFill="1" applyBorder="1" applyAlignment="1">
      <alignment horizontal="center"/>
    </xf>
    <xf numFmtId="0" fontId="14" fillId="26" borderId="11" xfId="98" applyFont="1" applyFill="1" applyBorder="1" applyAlignment="1">
      <alignment horizontal="center"/>
    </xf>
    <xf numFmtId="0" fontId="14" fillId="26" borderId="21" xfId="98" applyFont="1" applyFill="1" applyBorder="1" applyAlignment="1">
      <alignment horizontal="center"/>
    </xf>
    <xf numFmtId="0" fontId="49" fillId="25" borderId="12" xfId="98" applyFont="1" applyFill="1" applyBorder="1" applyAlignment="1">
      <alignment wrapText="1"/>
    </xf>
    <xf numFmtId="0" fontId="14" fillId="26" borderId="22" xfId="98" applyFont="1" applyFill="1" applyBorder="1" applyAlignment="1">
      <alignment horizontal="center"/>
    </xf>
    <xf numFmtId="0" fontId="14" fillId="26" borderId="12" xfId="98" applyFont="1" applyFill="1" applyBorder="1" applyAlignment="1">
      <alignment horizontal="center"/>
    </xf>
    <xf numFmtId="0" fontId="14" fillId="26" borderId="23" xfId="98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14" fillId="28" borderId="0" xfId="98" applyFont="1" applyFill="1" applyBorder="1"/>
    <xf numFmtId="0" fontId="14" fillId="28" borderId="24" xfId="98" applyFont="1" applyFill="1" applyBorder="1"/>
    <xf numFmtId="0" fontId="14" fillId="25" borderId="10" xfId="98" applyFont="1" applyFill="1" applyBorder="1"/>
    <xf numFmtId="0" fontId="50" fillId="25" borderId="0" xfId="98" applyFont="1" applyFill="1"/>
    <xf numFmtId="0" fontId="14" fillId="25" borderId="0" xfId="98" applyFont="1" applyFill="1" applyAlignment="1">
      <alignment wrapText="1"/>
    </xf>
    <xf numFmtId="0" fontId="51" fillId="0" borderId="0" xfId="0" applyFont="1" applyAlignment="1">
      <alignment horizontal="left"/>
    </xf>
    <xf numFmtId="0" fontId="49" fillId="25" borderId="0" xfId="98" applyFont="1" applyFill="1"/>
    <xf numFmtId="0" fontId="40" fillId="25" borderId="0" xfId="98" applyFont="1" applyFill="1"/>
  </cellXfs>
  <cellStyles count="106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5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11" xfId="103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2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4</xdr:col>
          <xdr:colOff>619125</xdr:colOff>
          <xdr:row>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D37" sqref="D37"/>
    </sheetView>
  </sheetViews>
  <sheetFormatPr defaultRowHeight="12.75" x14ac:dyDescent="0.2"/>
  <cols>
    <col min="1" max="3" width="9.42578125" customWidth="1"/>
    <col min="4" max="7" width="8.85546875" customWidth="1"/>
    <col min="8" max="9" width="8.85546875" style="7" customWidth="1"/>
    <col min="10" max="10" width="9.42578125" customWidth="1"/>
  </cols>
  <sheetData>
    <row r="1" spans="1:13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3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s="6" customFormat="1" x14ac:dyDescent="0.2">
      <c r="A3" s="49"/>
      <c r="B3" s="49"/>
      <c r="C3" s="49"/>
      <c r="D3" s="9" t="s">
        <v>7</v>
      </c>
      <c r="E3" s="10" t="s">
        <v>8</v>
      </c>
      <c r="F3" s="10" t="s">
        <v>9</v>
      </c>
      <c r="G3" s="10" t="s">
        <v>10</v>
      </c>
      <c r="H3" s="10" t="s">
        <v>31</v>
      </c>
      <c r="I3" s="10" t="s">
        <v>32</v>
      </c>
      <c r="J3" s="11" t="s">
        <v>11</v>
      </c>
    </row>
    <row r="4" spans="1:13" x14ac:dyDescent="0.2">
      <c r="A4" s="48" t="str">
        <f>Summary!A7</f>
        <v>Homeland Language Services</v>
      </c>
      <c r="B4" s="48"/>
      <c r="C4" s="48"/>
      <c r="D4" s="34">
        <v>0</v>
      </c>
      <c r="E4" s="34">
        <v>12</v>
      </c>
      <c r="F4" s="34">
        <v>8</v>
      </c>
      <c r="G4" s="34">
        <v>6</v>
      </c>
      <c r="H4" s="34">
        <v>8</v>
      </c>
      <c r="I4" s="34">
        <v>20</v>
      </c>
      <c r="J4" s="12">
        <f>SUM(E4:I4)</f>
        <v>54</v>
      </c>
    </row>
    <row r="5" spans="1:13" x14ac:dyDescent="0.2">
      <c r="A5" s="48" t="str">
        <f>Summary!A8</f>
        <v>Linguabee</v>
      </c>
      <c r="B5" s="48"/>
      <c r="C5" s="48"/>
      <c r="D5" s="34">
        <v>0</v>
      </c>
      <c r="E5" s="34">
        <v>9</v>
      </c>
      <c r="F5" s="34">
        <v>4</v>
      </c>
      <c r="G5" s="34">
        <v>6</v>
      </c>
      <c r="H5" s="34">
        <v>4</v>
      </c>
      <c r="I5" s="34">
        <v>15</v>
      </c>
      <c r="J5" s="12">
        <f t="shared" ref="J5:J11" si="0">SUM(E5:I5)</f>
        <v>38</v>
      </c>
      <c r="M5" s="5"/>
    </row>
    <row r="6" spans="1:13" x14ac:dyDescent="0.2">
      <c r="A6" s="48" t="str">
        <f>Summary!A9</f>
        <v>Masterword Services</v>
      </c>
      <c r="B6" s="48"/>
      <c r="C6" s="48"/>
      <c r="D6" s="34">
        <v>0</v>
      </c>
      <c r="E6" s="34">
        <v>9</v>
      </c>
      <c r="F6" s="34">
        <v>6</v>
      </c>
      <c r="G6" s="34">
        <v>6</v>
      </c>
      <c r="H6" s="34">
        <v>6</v>
      </c>
      <c r="I6" s="34">
        <v>15</v>
      </c>
      <c r="J6" s="12">
        <f t="shared" si="0"/>
        <v>42</v>
      </c>
      <c r="M6" s="5"/>
    </row>
    <row r="7" spans="1:13" x14ac:dyDescent="0.2">
      <c r="A7" s="48" t="str">
        <f>Summary!A10</f>
        <v>Visual Language Professionals</v>
      </c>
      <c r="B7" s="48"/>
      <c r="C7" s="48"/>
      <c r="D7" s="34">
        <v>0</v>
      </c>
      <c r="E7" s="34">
        <v>9</v>
      </c>
      <c r="F7" s="34">
        <v>8</v>
      </c>
      <c r="G7" s="34">
        <v>6</v>
      </c>
      <c r="H7" s="34">
        <v>6</v>
      </c>
      <c r="I7" s="34">
        <v>15</v>
      </c>
      <c r="J7" s="12">
        <f t="shared" si="0"/>
        <v>44</v>
      </c>
    </row>
    <row r="8" spans="1:13" x14ac:dyDescent="0.2">
      <c r="A8" s="48" t="str">
        <f>Summary!A11</f>
        <v>Translation &amp; Interpreting Network</v>
      </c>
      <c r="B8" s="48"/>
      <c r="C8" s="48"/>
      <c r="D8" s="34">
        <v>0</v>
      </c>
      <c r="E8" s="34">
        <v>9</v>
      </c>
      <c r="F8" s="34">
        <v>6</v>
      </c>
      <c r="G8" s="34">
        <v>6</v>
      </c>
      <c r="H8" s="34">
        <v>6</v>
      </c>
      <c r="I8" s="34">
        <v>15</v>
      </c>
      <c r="J8" s="12">
        <f t="shared" si="0"/>
        <v>42</v>
      </c>
    </row>
    <row r="9" spans="1:13" x14ac:dyDescent="0.2">
      <c r="A9" s="48" t="str">
        <f>Summary!A12</f>
        <v>Universe Technical Translation</v>
      </c>
      <c r="B9" s="48"/>
      <c r="C9" s="48"/>
      <c r="D9" s="34">
        <v>0</v>
      </c>
      <c r="E9" s="34">
        <v>12</v>
      </c>
      <c r="F9" s="34">
        <v>8</v>
      </c>
      <c r="G9" s="34">
        <v>6</v>
      </c>
      <c r="H9" s="34">
        <v>6</v>
      </c>
      <c r="I9" s="34">
        <v>15</v>
      </c>
      <c r="J9" s="12">
        <f t="shared" si="0"/>
        <v>47</v>
      </c>
    </row>
    <row r="10" spans="1:13" x14ac:dyDescent="0.2">
      <c r="A10" s="48" t="str">
        <f>Summary!A13</f>
        <v>Purple Communications</v>
      </c>
      <c r="B10" s="48"/>
      <c r="C10" s="48"/>
      <c r="D10" s="34">
        <v>0</v>
      </c>
      <c r="E10" s="34">
        <v>9</v>
      </c>
      <c r="F10" s="34">
        <v>4</v>
      </c>
      <c r="G10" s="34">
        <v>6</v>
      </c>
      <c r="H10" s="34">
        <v>6</v>
      </c>
      <c r="I10" s="34">
        <v>15</v>
      </c>
      <c r="J10" s="12">
        <f t="shared" si="0"/>
        <v>40</v>
      </c>
    </row>
    <row r="11" spans="1:13" x14ac:dyDescent="0.2">
      <c r="A11" s="48" t="str">
        <f>Summary!A14</f>
        <v>Webbco Enterprises dba Visual Communications</v>
      </c>
      <c r="B11" s="48"/>
      <c r="C11" s="48"/>
      <c r="D11" s="34">
        <v>0</v>
      </c>
      <c r="E11" s="34">
        <v>9</v>
      </c>
      <c r="F11" s="34">
        <v>6</v>
      </c>
      <c r="G11" s="34">
        <v>6</v>
      </c>
      <c r="H11" s="34">
        <v>6</v>
      </c>
      <c r="I11" s="34">
        <v>15</v>
      </c>
      <c r="J11" s="12">
        <f t="shared" si="0"/>
        <v>42</v>
      </c>
    </row>
  </sheetData>
  <mergeCells count="9">
    <mergeCell ref="A9:C9"/>
    <mergeCell ref="A10:C10"/>
    <mergeCell ref="A11:C11"/>
    <mergeCell ref="A3:C3"/>
    <mergeCell ref="A6:C6"/>
    <mergeCell ref="A7:C7"/>
    <mergeCell ref="A8:C8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D4" sqref="D4:I11"/>
    </sheetView>
  </sheetViews>
  <sheetFormatPr defaultRowHeight="12.75" x14ac:dyDescent="0.2"/>
  <cols>
    <col min="1" max="3" width="9.42578125" style="7" customWidth="1"/>
    <col min="4" max="9" width="8.85546875" style="7" customWidth="1"/>
    <col min="10" max="10" width="9.42578125" style="7" customWidth="1"/>
    <col min="11" max="16384" width="9.140625" style="7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6" customFormat="1" x14ac:dyDescent="0.2">
      <c r="A3" s="49"/>
      <c r="B3" s="49"/>
      <c r="C3" s="49"/>
      <c r="D3" s="9" t="s">
        <v>7</v>
      </c>
      <c r="E3" s="10" t="s">
        <v>8</v>
      </c>
      <c r="F3" s="10" t="s">
        <v>9</v>
      </c>
      <c r="G3" s="10" t="s">
        <v>10</v>
      </c>
      <c r="H3" s="10" t="s">
        <v>31</v>
      </c>
      <c r="I3" s="10" t="s">
        <v>32</v>
      </c>
      <c r="J3" s="11" t="s">
        <v>11</v>
      </c>
    </row>
    <row r="4" spans="1:12" x14ac:dyDescent="0.2">
      <c r="A4" s="48" t="str">
        <f>Summary!A7</f>
        <v>Homeland Language Services</v>
      </c>
      <c r="B4" s="48"/>
      <c r="C4" s="48"/>
      <c r="D4" s="35">
        <v>0</v>
      </c>
      <c r="E4" s="35">
        <v>13.5</v>
      </c>
      <c r="F4" s="35">
        <v>9</v>
      </c>
      <c r="G4" s="35">
        <v>9</v>
      </c>
      <c r="H4" s="35">
        <v>10</v>
      </c>
      <c r="I4" s="35">
        <v>25</v>
      </c>
      <c r="J4" s="12">
        <f>SUM(E4:I4)</f>
        <v>66.5</v>
      </c>
    </row>
    <row r="5" spans="1:12" x14ac:dyDescent="0.2">
      <c r="A5" s="48" t="str">
        <f>Summary!A8</f>
        <v>Linguabee</v>
      </c>
      <c r="B5" s="48"/>
      <c r="C5" s="48"/>
      <c r="D5" s="35">
        <v>0</v>
      </c>
      <c r="E5" s="35">
        <v>6.8999999999999995</v>
      </c>
      <c r="F5" s="35">
        <v>4</v>
      </c>
      <c r="G5" s="35">
        <v>4.5999999999999996</v>
      </c>
      <c r="H5" s="35">
        <v>2</v>
      </c>
      <c r="I5" s="35">
        <v>25</v>
      </c>
      <c r="J5" s="12">
        <f t="shared" ref="J5:J11" si="0">SUM(E5:I5)</f>
        <v>42.5</v>
      </c>
    </row>
    <row r="6" spans="1:12" x14ac:dyDescent="0.2">
      <c r="A6" s="48" t="str">
        <f>Summary!A9</f>
        <v>Masterword Services</v>
      </c>
      <c r="B6" s="48"/>
      <c r="C6" s="48"/>
      <c r="D6" s="35">
        <v>0</v>
      </c>
      <c r="E6" s="35">
        <v>14.399999999999999</v>
      </c>
      <c r="F6" s="35">
        <v>9.6</v>
      </c>
      <c r="G6" s="35">
        <v>9.6</v>
      </c>
      <c r="H6" s="35">
        <v>10</v>
      </c>
      <c r="I6" s="35">
        <v>25</v>
      </c>
      <c r="J6" s="12">
        <f t="shared" si="0"/>
        <v>68.599999999999994</v>
      </c>
    </row>
    <row r="7" spans="1:12" x14ac:dyDescent="0.2">
      <c r="A7" s="48" t="str">
        <f>Summary!A10</f>
        <v>Visual Language Professionals</v>
      </c>
      <c r="B7" s="48"/>
      <c r="C7" s="48"/>
      <c r="D7" s="35">
        <v>0</v>
      </c>
      <c r="E7" s="35">
        <v>12</v>
      </c>
      <c r="F7" s="35">
        <v>8</v>
      </c>
      <c r="G7" s="35">
        <v>8</v>
      </c>
      <c r="H7" s="35">
        <v>10</v>
      </c>
      <c r="I7" s="35">
        <v>25</v>
      </c>
      <c r="J7" s="12">
        <f t="shared" si="0"/>
        <v>63</v>
      </c>
    </row>
    <row r="8" spans="1:12" x14ac:dyDescent="0.2">
      <c r="A8" s="48" t="str">
        <f>Summary!A11</f>
        <v>Translation &amp; Interpreting Network</v>
      </c>
      <c r="B8" s="48"/>
      <c r="C8" s="48"/>
      <c r="D8" s="35">
        <v>0</v>
      </c>
      <c r="E8" s="35">
        <v>6.6000000000000005</v>
      </c>
      <c r="F8" s="35">
        <v>4.4000000000000004</v>
      </c>
      <c r="G8" s="35">
        <v>4</v>
      </c>
      <c r="H8" s="35">
        <v>6</v>
      </c>
      <c r="I8" s="35">
        <v>25</v>
      </c>
      <c r="J8" s="12">
        <f t="shared" si="0"/>
        <v>46</v>
      </c>
    </row>
    <row r="9" spans="1:12" x14ac:dyDescent="0.2">
      <c r="A9" s="48" t="str">
        <f>Summary!A12</f>
        <v>Universe Technical Translation</v>
      </c>
      <c r="B9" s="48"/>
      <c r="C9" s="48"/>
      <c r="D9" s="35">
        <v>0</v>
      </c>
      <c r="E9" s="35">
        <v>14.399999999999999</v>
      </c>
      <c r="F9" s="35">
        <v>9.6</v>
      </c>
      <c r="G9" s="35">
        <v>9.6</v>
      </c>
      <c r="H9" s="35">
        <v>10</v>
      </c>
      <c r="I9" s="35">
        <v>25</v>
      </c>
      <c r="J9" s="12">
        <f t="shared" si="0"/>
        <v>68.599999999999994</v>
      </c>
    </row>
    <row r="10" spans="1:12" x14ac:dyDescent="0.2">
      <c r="A10" s="48" t="str">
        <f>Summary!A13</f>
        <v>Purple Communications</v>
      </c>
      <c r="B10" s="48"/>
      <c r="C10" s="48"/>
      <c r="D10" s="35">
        <v>0</v>
      </c>
      <c r="E10" s="35">
        <v>14.399999999999999</v>
      </c>
      <c r="F10" s="35">
        <v>9.6</v>
      </c>
      <c r="G10" s="35">
        <v>9.6</v>
      </c>
      <c r="H10" s="35">
        <v>10</v>
      </c>
      <c r="I10" s="35">
        <v>25</v>
      </c>
      <c r="J10" s="12">
        <f>SUM(E10:I10)</f>
        <v>68.599999999999994</v>
      </c>
    </row>
    <row r="11" spans="1:12" x14ac:dyDescent="0.2">
      <c r="A11" s="48" t="str">
        <f>Summary!A14</f>
        <v>Webbco Enterprises dba Visual Communications</v>
      </c>
      <c r="B11" s="48"/>
      <c r="C11" s="48"/>
      <c r="D11" s="35">
        <v>0</v>
      </c>
      <c r="E11" s="35">
        <v>7.5</v>
      </c>
      <c r="F11" s="35">
        <v>5</v>
      </c>
      <c r="G11" s="35">
        <v>4.4000000000000004</v>
      </c>
      <c r="H11" s="35">
        <v>2</v>
      </c>
      <c r="I11" s="35">
        <v>25</v>
      </c>
      <c r="J11" s="12">
        <f t="shared" si="0"/>
        <v>43.9</v>
      </c>
    </row>
  </sheetData>
  <mergeCells count="9">
    <mergeCell ref="A10:C10"/>
    <mergeCell ref="A11:C11"/>
    <mergeCell ref="A7:C7"/>
    <mergeCell ref="A8:C8"/>
    <mergeCell ref="A3:C3"/>
    <mergeCell ref="A4:C4"/>
    <mergeCell ref="A5:C5"/>
    <mergeCell ref="A6:C6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workbookViewId="0">
      <selection activeCell="N42" sqref="N42"/>
    </sheetView>
  </sheetViews>
  <sheetFormatPr defaultRowHeight="12.75" x14ac:dyDescent="0.2"/>
  <cols>
    <col min="1" max="3" width="9.42578125" style="7" customWidth="1"/>
    <col min="4" max="9" width="8.85546875" style="7" customWidth="1"/>
    <col min="10" max="10" width="9.42578125" style="7" customWidth="1"/>
    <col min="11" max="16384" width="9.140625" style="7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6" customFormat="1" x14ac:dyDescent="0.2">
      <c r="A3" s="49"/>
      <c r="B3" s="49"/>
      <c r="C3" s="49"/>
      <c r="D3" s="9" t="s">
        <v>7</v>
      </c>
      <c r="E3" s="10" t="s">
        <v>8</v>
      </c>
      <c r="F3" s="10" t="s">
        <v>9</v>
      </c>
      <c r="G3" s="10" t="s">
        <v>10</v>
      </c>
      <c r="H3" s="10" t="s">
        <v>31</v>
      </c>
      <c r="I3" s="10" t="s">
        <v>32</v>
      </c>
      <c r="J3" s="11" t="s">
        <v>11</v>
      </c>
    </row>
    <row r="4" spans="1:12" x14ac:dyDescent="0.2">
      <c r="A4" s="48" t="str">
        <f>Summary!A7</f>
        <v>Homeland Language Services</v>
      </c>
      <c r="B4" s="48"/>
      <c r="C4" s="48"/>
      <c r="D4" s="36">
        <v>14.399999999999999</v>
      </c>
      <c r="E4" s="36">
        <v>9</v>
      </c>
      <c r="F4" s="36">
        <v>4.8</v>
      </c>
      <c r="G4" s="36">
        <v>2</v>
      </c>
      <c r="H4" s="36">
        <v>4</v>
      </c>
      <c r="I4" s="36">
        <v>15</v>
      </c>
      <c r="J4" s="12">
        <f>SUM(E4:I4)</f>
        <v>34.799999999999997</v>
      </c>
    </row>
    <row r="5" spans="1:12" x14ac:dyDescent="0.2">
      <c r="A5" s="48" t="str">
        <f>Summary!A8</f>
        <v>Linguabee</v>
      </c>
      <c r="B5" s="48"/>
      <c r="C5" s="48"/>
      <c r="D5" s="36">
        <v>14.399999999999999</v>
      </c>
      <c r="E5" s="36">
        <v>9</v>
      </c>
      <c r="F5" s="36">
        <v>4.8</v>
      </c>
      <c r="G5" s="36">
        <v>2</v>
      </c>
      <c r="H5" s="36">
        <v>4</v>
      </c>
      <c r="I5" s="36">
        <v>12</v>
      </c>
      <c r="J5" s="12">
        <f t="shared" ref="J5:J11" si="0">SUM(E5:I5)</f>
        <v>31.8</v>
      </c>
    </row>
    <row r="6" spans="1:12" x14ac:dyDescent="0.2">
      <c r="A6" s="48" t="str">
        <f>Summary!A9</f>
        <v>Masterword Services</v>
      </c>
      <c r="B6" s="48"/>
      <c r="C6" s="48"/>
      <c r="D6" s="36">
        <v>18</v>
      </c>
      <c r="E6" s="36">
        <v>9</v>
      </c>
      <c r="F6" s="36">
        <v>6</v>
      </c>
      <c r="G6" s="36">
        <v>6</v>
      </c>
      <c r="H6" s="36">
        <v>6</v>
      </c>
      <c r="I6" s="36">
        <v>12</v>
      </c>
      <c r="J6" s="12">
        <f t="shared" si="0"/>
        <v>39</v>
      </c>
    </row>
    <row r="7" spans="1:12" x14ac:dyDescent="0.2">
      <c r="A7" s="48" t="str">
        <f>Summary!A10</f>
        <v>Visual Language Professionals</v>
      </c>
      <c r="B7" s="48"/>
      <c r="C7" s="48"/>
      <c r="D7" s="36">
        <v>14.399999999999999</v>
      </c>
      <c r="E7" s="36">
        <v>9</v>
      </c>
      <c r="F7" s="36">
        <v>4.8</v>
      </c>
      <c r="G7" s="36">
        <v>2</v>
      </c>
      <c r="H7" s="36">
        <v>4</v>
      </c>
      <c r="I7" s="36">
        <v>12</v>
      </c>
      <c r="J7" s="12">
        <f t="shared" si="0"/>
        <v>31.8</v>
      </c>
    </row>
    <row r="8" spans="1:12" x14ac:dyDescent="0.2">
      <c r="A8" s="48" t="str">
        <f>Summary!A11</f>
        <v>Translation &amp; Interpreting Network</v>
      </c>
      <c r="B8" s="48"/>
      <c r="C8" s="48"/>
      <c r="D8" s="36">
        <v>18</v>
      </c>
      <c r="E8" s="36">
        <v>9</v>
      </c>
      <c r="F8" s="36">
        <v>6</v>
      </c>
      <c r="G8" s="36">
        <v>6</v>
      </c>
      <c r="H8" s="36">
        <v>6</v>
      </c>
      <c r="I8" s="36">
        <v>12</v>
      </c>
      <c r="J8" s="12">
        <f t="shared" si="0"/>
        <v>39</v>
      </c>
    </row>
    <row r="9" spans="1:12" x14ac:dyDescent="0.2">
      <c r="A9" s="48" t="str">
        <f>Summary!A12</f>
        <v>Universe Technical Translation</v>
      </c>
      <c r="B9" s="48"/>
      <c r="C9" s="48"/>
      <c r="D9" s="36">
        <v>18</v>
      </c>
      <c r="E9" s="36">
        <v>9</v>
      </c>
      <c r="F9" s="36">
        <v>6</v>
      </c>
      <c r="G9" s="36">
        <v>6</v>
      </c>
      <c r="H9" s="36">
        <v>6</v>
      </c>
      <c r="I9" s="36">
        <v>12</v>
      </c>
      <c r="J9" s="12">
        <f t="shared" si="0"/>
        <v>39</v>
      </c>
    </row>
    <row r="10" spans="1:12" x14ac:dyDescent="0.2">
      <c r="A10" s="48" t="str">
        <f>Summary!A13</f>
        <v>Purple Communications</v>
      </c>
      <c r="B10" s="48"/>
      <c r="C10" s="48"/>
      <c r="D10" s="36">
        <v>14.399999999999999</v>
      </c>
      <c r="E10" s="36">
        <v>9</v>
      </c>
      <c r="F10" s="36">
        <v>4.8</v>
      </c>
      <c r="G10" s="36">
        <v>2</v>
      </c>
      <c r="H10" s="36">
        <v>4</v>
      </c>
      <c r="I10" s="36">
        <v>12</v>
      </c>
      <c r="J10" s="12">
        <f t="shared" si="0"/>
        <v>31.8</v>
      </c>
    </row>
    <row r="11" spans="1:12" x14ac:dyDescent="0.2">
      <c r="A11" s="48" t="str">
        <f>Summary!A14</f>
        <v>Webbco Enterprises dba Visual Communications</v>
      </c>
      <c r="B11" s="48"/>
      <c r="C11" s="48"/>
      <c r="D11" s="36">
        <v>18</v>
      </c>
      <c r="E11" s="36">
        <v>9</v>
      </c>
      <c r="F11" s="36">
        <v>6</v>
      </c>
      <c r="G11" s="36">
        <v>6</v>
      </c>
      <c r="H11" s="36">
        <v>6</v>
      </c>
      <c r="I11" s="36">
        <v>12</v>
      </c>
      <c r="J11" s="12">
        <f t="shared" si="0"/>
        <v>39</v>
      </c>
    </row>
  </sheetData>
  <mergeCells count="9">
    <mergeCell ref="A10:C10"/>
    <mergeCell ref="A11:C11"/>
    <mergeCell ref="A7:C7"/>
    <mergeCell ref="A8:C8"/>
    <mergeCell ref="A3:C3"/>
    <mergeCell ref="A4:C4"/>
    <mergeCell ref="A5:C5"/>
    <mergeCell ref="A6:C6"/>
    <mergeCell ref="A9:C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M22" sqref="M22"/>
    </sheetView>
  </sheetViews>
  <sheetFormatPr defaultRowHeight="12.75" x14ac:dyDescent="0.2"/>
  <cols>
    <col min="1" max="3" width="9.42578125" style="7" customWidth="1"/>
    <col min="4" max="9" width="8.85546875" style="7" customWidth="1"/>
    <col min="10" max="10" width="9.42578125" style="7" customWidth="1"/>
    <col min="11" max="16384" width="9.140625" style="7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6" customFormat="1" x14ac:dyDescent="0.2">
      <c r="A3" s="49"/>
      <c r="B3" s="49"/>
      <c r="C3" s="49"/>
      <c r="D3" s="9" t="s">
        <v>7</v>
      </c>
      <c r="E3" s="10" t="s">
        <v>8</v>
      </c>
      <c r="F3" s="10" t="s">
        <v>9</v>
      </c>
      <c r="G3" s="10" t="s">
        <v>10</v>
      </c>
      <c r="H3" s="10" t="s">
        <v>31</v>
      </c>
      <c r="I3" s="10" t="s">
        <v>32</v>
      </c>
      <c r="J3" s="11" t="s">
        <v>11</v>
      </c>
    </row>
    <row r="4" spans="1:12" x14ac:dyDescent="0.2">
      <c r="A4" s="48" t="str">
        <f>Summary!A7</f>
        <v>Homeland Language Services</v>
      </c>
      <c r="B4" s="48"/>
      <c r="C4" s="48"/>
      <c r="D4" s="37">
        <v>0</v>
      </c>
      <c r="E4" s="37">
        <v>12.899999999999999</v>
      </c>
      <c r="F4" s="37">
        <v>8.4</v>
      </c>
      <c r="G4" s="37">
        <v>10</v>
      </c>
      <c r="H4" s="37">
        <v>9.1999999999999993</v>
      </c>
      <c r="I4" s="37">
        <v>25</v>
      </c>
      <c r="J4" s="12">
        <f>SUM(E4:I4)</f>
        <v>65.5</v>
      </c>
    </row>
    <row r="5" spans="1:12" x14ac:dyDescent="0.2">
      <c r="A5" s="48" t="str">
        <f>Summary!A8</f>
        <v>Linguabee</v>
      </c>
      <c r="B5" s="48"/>
      <c r="C5" s="48"/>
      <c r="D5" s="37">
        <v>0</v>
      </c>
      <c r="E5" s="37">
        <v>7.5</v>
      </c>
      <c r="F5" s="37">
        <v>4</v>
      </c>
      <c r="G5" s="37">
        <v>6</v>
      </c>
      <c r="H5" s="37">
        <v>2</v>
      </c>
      <c r="I5" s="37">
        <v>24</v>
      </c>
      <c r="J5" s="12">
        <f t="shared" ref="J5:J11" si="0">SUM(E5:I5)</f>
        <v>43.5</v>
      </c>
    </row>
    <row r="6" spans="1:12" x14ac:dyDescent="0.2">
      <c r="A6" s="48" t="str">
        <f>Summary!A9</f>
        <v>Masterword Services</v>
      </c>
      <c r="B6" s="48"/>
      <c r="C6" s="48"/>
      <c r="D6" s="37">
        <v>0</v>
      </c>
      <c r="E6" s="37">
        <v>13.799999999999999</v>
      </c>
      <c r="F6" s="37">
        <v>9</v>
      </c>
      <c r="G6" s="37">
        <v>9</v>
      </c>
      <c r="H6" s="37">
        <v>9.1999999999999993</v>
      </c>
      <c r="I6" s="37">
        <v>25</v>
      </c>
      <c r="J6" s="12">
        <f t="shared" si="0"/>
        <v>66</v>
      </c>
    </row>
    <row r="7" spans="1:12" x14ac:dyDescent="0.2">
      <c r="A7" s="48" t="str">
        <f>Summary!A10</f>
        <v>Visual Language Professionals</v>
      </c>
      <c r="B7" s="48"/>
      <c r="C7" s="48"/>
      <c r="D7" s="37">
        <v>0</v>
      </c>
      <c r="E7" s="37">
        <v>12.299999999999999</v>
      </c>
      <c r="F7" s="37">
        <v>8.4</v>
      </c>
      <c r="G7" s="37">
        <v>6.6</v>
      </c>
      <c r="H7" s="37">
        <v>8.8000000000000007</v>
      </c>
      <c r="I7" s="37">
        <v>25</v>
      </c>
      <c r="J7" s="12">
        <f t="shared" si="0"/>
        <v>61.099999999999994</v>
      </c>
    </row>
    <row r="8" spans="1:12" x14ac:dyDescent="0.2">
      <c r="A8" s="48" t="str">
        <f>Summary!A11</f>
        <v>Translation &amp; Interpreting Network</v>
      </c>
      <c r="B8" s="48"/>
      <c r="C8" s="48"/>
      <c r="D8" s="37">
        <v>0</v>
      </c>
      <c r="E8" s="37">
        <v>5.4</v>
      </c>
      <c r="F8" s="37">
        <v>4</v>
      </c>
      <c r="G8" s="37">
        <v>3.2</v>
      </c>
      <c r="H8" s="37">
        <v>4.5999999999999996</v>
      </c>
      <c r="I8" s="37">
        <v>25</v>
      </c>
      <c r="J8" s="12">
        <f t="shared" si="0"/>
        <v>42.2</v>
      </c>
    </row>
    <row r="9" spans="1:12" x14ac:dyDescent="0.2">
      <c r="A9" s="48" t="str">
        <f>Summary!A12</f>
        <v>Universe Technical Translation</v>
      </c>
      <c r="B9" s="48"/>
      <c r="C9" s="48"/>
      <c r="D9" s="37">
        <v>0</v>
      </c>
      <c r="E9" s="37">
        <v>15</v>
      </c>
      <c r="F9" s="37">
        <v>9.1999999999999993</v>
      </c>
      <c r="G9" s="37">
        <v>9.4</v>
      </c>
      <c r="H9" s="37">
        <v>10</v>
      </c>
      <c r="I9" s="37">
        <v>25</v>
      </c>
      <c r="J9" s="12">
        <f t="shared" si="0"/>
        <v>68.599999999999994</v>
      </c>
    </row>
    <row r="10" spans="1:12" x14ac:dyDescent="0.2">
      <c r="A10" s="48" t="str">
        <f>Summary!A13</f>
        <v>Purple Communications</v>
      </c>
      <c r="B10" s="48"/>
      <c r="C10" s="48"/>
      <c r="D10" s="37">
        <v>0</v>
      </c>
      <c r="E10" s="37">
        <v>13.5</v>
      </c>
      <c r="F10" s="37">
        <v>9</v>
      </c>
      <c r="G10" s="37">
        <v>10</v>
      </c>
      <c r="H10" s="37">
        <v>10</v>
      </c>
      <c r="I10" s="37">
        <v>25</v>
      </c>
      <c r="J10" s="12">
        <f t="shared" si="0"/>
        <v>67.5</v>
      </c>
    </row>
    <row r="11" spans="1:12" x14ac:dyDescent="0.2">
      <c r="A11" s="48" t="str">
        <f>Summary!A14</f>
        <v>Webbco Enterprises dba Visual Communications</v>
      </c>
      <c r="B11" s="48"/>
      <c r="C11" s="48"/>
      <c r="D11" s="37">
        <v>0</v>
      </c>
      <c r="E11" s="37">
        <v>6.3000000000000007</v>
      </c>
      <c r="F11" s="37">
        <v>4.8</v>
      </c>
      <c r="G11" s="37">
        <v>4.8</v>
      </c>
      <c r="H11" s="37">
        <v>2.4</v>
      </c>
      <c r="I11" s="37">
        <v>24</v>
      </c>
      <c r="J11" s="12">
        <f t="shared" si="0"/>
        <v>42.3</v>
      </c>
    </row>
  </sheetData>
  <mergeCells count="9">
    <mergeCell ref="A10:C10"/>
    <mergeCell ref="A11:C11"/>
    <mergeCell ref="A7:C7"/>
    <mergeCell ref="A8:C8"/>
    <mergeCell ref="A3:C3"/>
    <mergeCell ref="A4:C4"/>
    <mergeCell ref="A5:C5"/>
    <mergeCell ref="A6:C6"/>
    <mergeCell ref="A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J22" sqref="J22"/>
    </sheetView>
  </sheetViews>
  <sheetFormatPr defaultRowHeight="12.75" x14ac:dyDescent="0.2"/>
  <cols>
    <col min="1" max="3" width="9.42578125" style="7" customWidth="1"/>
    <col min="4" max="9" width="8.85546875" style="7" customWidth="1"/>
    <col min="10" max="10" width="9.42578125" style="7" customWidth="1"/>
    <col min="11" max="16384" width="9.140625" style="7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6" customFormat="1" x14ac:dyDescent="0.2">
      <c r="A3" s="49"/>
      <c r="B3" s="49"/>
      <c r="C3" s="49"/>
      <c r="D3" s="9" t="s">
        <v>7</v>
      </c>
      <c r="E3" s="10" t="s">
        <v>8</v>
      </c>
      <c r="F3" s="10" t="s">
        <v>9</v>
      </c>
      <c r="G3" s="10" t="s">
        <v>10</v>
      </c>
      <c r="H3" s="10" t="s">
        <v>31</v>
      </c>
      <c r="I3" s="10" t="s">
        <v>32</v>
      </c>
      <c r="J3" s="11" t="s">
        <v>11</v>
      </c>
    </row>
    <row r="4" spans="1:12" x14ac:dyDescent="0.2">
      <c r="A4" s="48" t="str">
        <f>Summary!A7</f>
        <v>Homeland Language Services</v>
      </c>
      <c r="B4" s="48"/>
      <c r="C4" s="48"/>
      <c r="D4" s="38">
        <v>0</v>
      </c>
      <c r="E4" s="38">
        <v>13.200000000000001</v>
      </c>
      <c r="F4" s="38">
        <v>8.8000000000000007</v>
      </c>
      <c r="G4" s="38">
        <v>10</v>
      </c>
      <c r="H4" s="38">
        <v>9.4</v>
      </c>
      <c r="I4" s="38">
        <v>25</v>
      </c>
      <c r="J4" s="12">
        <f>SUM(E4:I4)</f>
        <v>66.400000000000006</v>
      </c>
    </row>
    <row r="5" spans="1:12" x14ac:dyDescent="0.2">
      <c r="A5" s="48" t="str">
        <f>Summary!A8</f>
        <v>Linguabee</v>
      </c>
      <c r="B5" s="48"/>
      <c r="C5" s="48"/>
      <c r="D5" s="38">
        <v>0</v>
      </c>
      <c r="E5" s="38">
        <v>9</v>
      </c>
      <c r="F5" s="38">
        <v>4</v>
      </c>
      <c r="G5" s="38">
        <v>6</v>
      </c>
      <c r="H5" s="38">
        <v>2</v>
      </c>
      <c r="I5" s="38">
        <v>25</v>
      </c>
      <c r="J5" s="12">
        <f t="shared" ref="J5:J11" si="0">SUM(E5:I5)</f>
        <v>46</v>
      </c>
    </row>
    <row r="6" spans="1:12" x14ac:dyDescent="0.2">
      <c r="A6" s="48" t="str">
        <f>Summary!A9</f>
        <v>Masterword Services</v>
      </c>
      <c r="B6" s="48"/>
      <c r="C6" s="48"/>
      <c r="D6" s="38">
        <v>0</v>
      </c>
      <c r="E6" s="38">
        <v>13.799999999999999</v>
      </c>
      <c r="F6" s="38">
        <v>9</v>
      </c>
      <c r="G6" s="38">
        <v>9</v>
      </c>
      <c r="H6" s="38">
        <v>9.1999999999999993</v>
      </c>
      <c r="I6" s="38">
        <v>25</v>
      </c>
      <c r="J6" s="12">
        <f t="shared" si="0"/>
        <v>66</v>
      </c>
    </row>
    <row r="7" spans="1:12" x14ac:dyDescent="0.2">
      <c r="A7" s="48" t="str">
        <f>Summary!A10</f>
        <v>Visual Language Professionals</v>
      </c>
      <c r="B7" s="48"/>
      <c r="C7" s="48"/>
      <c r="D7" s="38">
        <v>0</v>
      </c>
      <c r="E7" s="38">
        <v>12</v>
      </c>
      <c r="F7" s="38">
        <v>8.4</v>
      </c>
      <c r="G7" s="38">
        <v>6.6</v>
      </c>
      <c r="H7" s="38">
        <v>8.8000000000000007</v>
      </c>
      <c r="I7" s="38">
        <v>25</v>
      </c>
      <c r="J7" s="12">
        <f t="shared" si="0"/>
        <v>60.8</v>
      </c>
    </row>
    <row r="8" spans="1:12" x14ac:dyDescent="0.2">
      <c r="A8" s="48" t="str">
        <f>Summary!A11</f>
        <v>Translation &amp; Interpreting Network</v>
      </c>
      <c r="B8" s="48"/>
      <c r="C8" s="48"/>
      <c r="D8" s="38">
        <v>0</v>
      </c>
      <c r="E8" s="38">
        <v>6</v>
      </c>
      <c r="F8" s="38">
        <v>4</v>
      </c>
      <c r="G8" s="38">
        <v>3.6</v>
      </c>
      <c r="H8" s="38">
        <v>4</v>
      </c>
      <c r="I8" s="38">
        <v>25</v>
      </c>
      <c r="J8" s="12">
        <f t="shared" si="0"/>
        <v>42.6</v>
      </c>
    </row>
    <row r="9" spans="1:12" x14ac:dyDescent="0.2">
      <c r="A9" s="48" t="str">
        <f>Summary!A12</f>
        <v>Universe Technical Translation</v>
      </c>
      <c r="B9" s="48"/>
      <c r="C9" s="48"/>
      <c r="D9" s="38">
        <v>0</v>
      </c>
      <c r="E9" s="38">
        <v>15</v>
      </c>
      <c r="F9" s="38">
        <v>9.4</v>
      </c>
      <c r="G9" s="38">
        <v>9.6</v>
      </c>
      <c r="H9" s="38">
        <v>10</v>
      </c>
      <c r="I9" s="38">
        <v>25</v>
      </c>
      <c r="J9" s="12">
        <f t="shared" si="0"/>
        <v>69</v>
      </c>
    </row>
    <row r="10" spans="1:12" x14ac:dyDescent="0.2">
      <c r="A10" s="48" t="str">
        <f>Summary!A13</f>
        <v>Purple Communications</v>
      </c>
      <c r="B10" s="48"/>
      <c r="C10" s="48"/>
      <c r="D10" s="38">
        <v>0</v>
      </c>
      <c r="E10" s="38">
        <v>13.5</v>
      </c>
      <c r="F10" s="38">
        <v>9</v>
      </c>
      <c r="G10" s="38">
        <v>10</v>
      </c>
      <c r="H10" s="38">
        <v>10</v>
      </c>
      <c r="I10" s="38">
        <v>25</v>
      </c>
      <c r="J10" s="12">
        <f t="shared" si="0"/>
        <v>67.5</v>
      </c>
    </row>
    <row r="11" spans="1:12" x14ac:dyDescent="0.2">
      <c r="A11" s="48" t="str">
        <f>Summary!A14</f>
        <v>Webbco Enterprises dba Visual Communications</v>
      </c>
      <c r="B11" s="48"/>
      <c r="C11" s="48"/>
      <c r="D11" s="38">
        <v>0</v>
      </c>
      <c r="E11" s="38">
        <v>6.3000000000000007</v>
      </c>
      <c r="F11" s="38">
        <v>5</v>
      </c>
      <c r="G11" s="38">
        <v>4.8</v>
      </c>
      <c r="H11" s="38">
        <v>2</v>
      </c>
      <c r="I11" s="38">
        <v>25</v>
      </c>
      <c r="J11" s="12">
        <f t="shared" si="0"/>
        <v>43.1</v>
      </c>
    </row>
  </sheetData>
  <mergeCells count="9">
    <mergeCell ref="A10:C10"/>
    <mergeCell ref="A11:C11"/>
    <mergeCell ref="A7:C7"/>
    <mergeCell ref="A8:C8"/>
    <mergeCell ref="A3:C3"/>
    <mergeCell ref="A4:C4"/>
    <mergeCell ref="A5:C5"/>
    <mergeCell ref="A6:C6"/>
    <mergeCell ref="A9:C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I31" sqref="I31"/>
    </sheetView>
  </sheetViews>
  <sheetFormatPr defaultRowHeight="12.75" x14ac:dyDescent="0.2"/>
  <cols>
    <col min="8" max="9" width="9.140625" style="7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7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49"/>
      <c r="B3" s="49"/>
      <c r="C3" s="49"/>
      <c r="D3" s="9" t="s">
        <v>7</v>
      </c>
      <c r="E3" s="10" t="s">
        <v>8</v>
      </c>
      <c r="F3" s="10" t="s">
        <v>9</v>
      </c>
      <c r="G3" s="10" t="s">
        <v>10</v>
      </c>
      <c r="H3" s="10" t="s">
        <v>31</v>
      </c>
      <c r="I3" s="10" t="s">
        <v>32</v>
      </c>
      <c r="J3" s="11" t="s">
        <v>11</v>
      </c>
      <c r="K3" s="6"/>
    </row>
    <row r="4" spans="1:11" x14ac:dyDescent="0.2">
      <c r="A4" s="48" t="str">
        <f>Summary!A7</f>
        <v>Homeland Language Services</v>
      </c>
      <c r="B4" s="48"/>
      <c r="C4" s="48"/>
      <c r="D4" s="39">
        <v>0</v>
      </c>
      <c r="E4" s="39">
        <v>9</v>
      </c>
      <c r="F4" s="39">
        <v>6.8</v>
      </c>
      <c r="G4" s="39">
        <v>3</v>
      </c>
      <c r="H4" s="39">
        <v>6.8</v>
      </c>
      <c r="I4" s="39">
        <v>17</v>
      </c>
      <c r="J4" s="12">
        <f>SUM(E4:I4)</f>
        <v>42.6</v>
      </c>
      <c r="K4" s="7"/>
    </row>
    <row r="5" spans="1:11" x14ac:dyDescent="0.2">
      <c r="A5" s="48" t="str">
        <f>Summary!A8</f>
        <v>Linguabee</v>
      </c>
      <c r="B5" s="48"/>
      <c r="C5" s="48"/>
      <c r="D5" s="39">
        <v>0</v>
      </c>
      <c r="E5" s="39">
        <v>11.399999999999999</v>
      </c>
      <c r="F5" s="39">
        <v>6</v>
      </c>
      <c r="G5" s="39">
        <v>3</v>
      </c>
      <c r="H5" s="39">
        <v>6.8</v>
      </c>
      <c r="I5" s="39">
        <v>15</v>
      </c>
      <c r="J5" s="12">
        <f t="shared" ref="J5:J11" si="0">SUM(E5:I5)</f>
        <v>42.2</v>
      </c>
      <c r="K5" s="7"/>
    </row>
    <row r="6" spans="1:11" x14ac:dyDescent="0.2">
      <c r="A6" s="48" t="str">
        <f>Summary!A9</f>
        <v>Masterword Services</v>
      </c>
      <c r="B6" s="48"/>
      <c r="C6" s="48"/>
      <c r="D6" s="39">
        <v>0</v>
      </c>
      <c r="E6" s="39">
        <v>12</v>
      </c>
      <c r="F6" s="39">
        <v>6.8</v>
      </c>
      <c r="G6" s="39">
        <v>6.8</v>
      </c>
      <c r="H6" s="39">
        <v>7</v>
      </c>
      <c r="I6" s="39">
        <v>20</v>
      </c>
      <c r="J6" s="12">
        <f t="shared" si="0"/>
        <v>52.6</v>
      </c>
      <c r="K6" s="7"/>
    </row>
    <row r="7" spans="1:11" x14ac:dyDescent="0.2">
      <c r="A7" s="48" t="str">
        <f>Summary!A10</f>
        <v>Visual Language Professionals</v>
      </c>
      <c r="B7" s="48"/>
      <c r="C7" s="48"/>
      <c r="D7" s="39">
        <v>0</v>
      </c>
      <c r="E7" s="39">
        <v>10.199999999999999</v>
      </c>
      <c r="F7" s="39">
        <v>6.8</v>
      </c>
      <c r="G7" s="39">
        <v>3</v>
      </c>
      <c r="H7" s="39">
        <v>6.8</v>
      </c>
      <c r="I7" s="39">
        <v>12</v>
      </c>
      <c r="J7" s="12">
        <f t="shared" si="0"/>
        <v>38.799999999999997</v>
      </c>
      <c r="K7" s="7"/>
    </row>
    <row r="8" spans="1:11" x14ac:dyDescent="0.2">
      <c r="A8" s="48" t="str">
        <f>Summary!A11</f>
        <v>Translation &amp; Interpreting Network</v>
      </c>
      <c r="B8" s="48"/>
      <c r="C8" s="48"/>
      <c r="D8" s="39">
        <v>0</v>
      </c>
      <c r="E8" s="39">
        <v>9</v>
      </c>
      <c r="F8" s="39">
        <v>6.8</v>
      </c>
      <c r="G8" s="39">
        <v>6.8</v>
      </c>
      <c r="H8" s="39">
        <v>7</v>
      </c>
      <c r="I8" s="39">
        <v>12.5</v>
      </c>
      <c r="J8" s="12">
        <f t="shared" si="0"/>
        <v>42.1</v>
      </c>
      <c r="K8" s="7"/>
    </row>
    <row r="9" spans="1:11" x14ac:dyDescent="0.2">
      <c r="A9" s="48" t="str">
        <f>Summary!A12</f>
        <v>Universe Technical Translation</v>
      </c>
      <c r="B9" s="48"/>
      <c r="C9" s="48"/>
      <c r="D9" s="39">
        <v>0</v>
      </c>
      <c r="E9" s="39">
        <v>12.600000000000001</v>
      </c>
      <c r="F9" s="39">
        <v>7.6</v>
      </c>
      <c r="G9" s="39">
        <v>6.8</v>
      </c>
      <c r="H9" s="39">
        <v>7</v>
      </c>
      <c r="I9" s="39">
        <v>12.5</v>
      </c>
      <c r="J9" s="12">
        <f t="shared" si="0"/>
        <v>46.5</v>
      </c>
      <c r="K9" s="7"/>
    </row>
    <row r="10" spans="1:11" x14ac:dyDescent="0.2">
      <c r="A10" s="48" t="str">
        <f>Summary!A13</f>
        <v>Purple Communications</v>
      </c>
      <c r="B10" s="48"/>
      <c r="C10" s="48"/>
      <c r="D10" s="39">
        <v>0</v>
      </c>
      <c r="E10" s="39">
        <v>10.199999999999999</v>
      </c>
      <c r="F10" s="39">
        <v>6</v>
      </c>
      <c r="G10" s="39">
        <v>3</v>
      </c>
      <c r="H10" s="39">
        <v>6.8</v>
      </c>
      <c r="I10" s="39">
        <v>7</v>
      </c>
      <c r="J10" s="12">
        <f t="shared" si="0"/>
        <v>33</v>
      </c>
    </row>
    <row r="11" spans="1:11" x14ac:dyDescent="0.2">
      <c r="A11" s="48" t="str">
        <f>Summary!A14</f>
        <v>Webbco Enterprises dba Visual Communications</v>
      </c>
      <c r="B11" s="48"/>
      <c r="C11" s="48"/>
      <c r="D11" s="39">
        <v>0</v>
      </c>
      <c r="E11" s="39">
        <v>12</v>
      </c>
      <c r="F11" s="39">
        <v>6</v>
      </c>
      <c r="G11" s="39">
        <v>6.8</v>
      </c>
      <c r="H11" s="39">
        <v>7</v>
      </c>
      <c r="I11" s="39">
        <v>17.5</v>
      </c>
      <c r="J11" s="12">
        <f t="shared" si="0"/>
        <v>49.3</v>
      </c>
    </row>
  </sheetData>
  <mergeCells count="9">
    <mergeCell ref="A9:C9"/>
    <mergeCell ref="A10:C10"/>
    <mergeCell ref="A11:C11"/>
    <mergeCell ref="A3:C3"/>
    <mergeCell ref="A4:C4"/>
    <mergeCell ref="A5:C5"/>
    <mergeCell ref="A6:C6"/>
    <mergeCell ref="A7:C7"/>
    <mergeCell ref="A8:C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A6" sqref="A6"/>
    </sheetView>
  </sheetViews>
  <sheetFormatPr defaultRowHeight="15" x14ac:dyDescent="0.2"/>
  <cols>
    <col min="1" max="1" width="53.85546875" style="17" customWidth="1"/>
    <col min="2" max="8" width="7.7109375" style="17" customWidth="1"/>
    <col min="9" max="10" width="7.5703125" style="17" customWidth="1"/>
    <col min="11" max="13" width="7.7109375" style="17" customWidth="1"/>
    <col min="14" max="16384" width="9.140625" style="17"/>
  </cols>
  <sheetData>
    <row r="1" spans="1:16" ht="15.75" x14ac:dyDescent="0.25">
      <c r="A1" s="14" t="s">
        <v>12</v>
      </c>
      <c r="B1" s="15"/>
      <c r="C1" s="14"/>
      <c r="D1" s="14"/>
      <c r="E1" s="14"/>
      <c r="F1" s="14"/>
      <c r="G1" s="14"/>
      <c r="H1" s="14"/>
      <c r="I1" s="14"/>
      <c r="J1" s="16"/>
      <c r="K1" s="16"/>
    </row>
    <row r="2" spans="1:16" ht="6" customHeight="1" x14ac:dyDescent="0.25">
      <c r="A2" s="14"/>
      <c r="B2" s="15"/>
      <c r="C2" s="14"/>
      <c r="D2" s="14"/>
      <c r="E2" s="14"/>
      <c r="F2" s="14"/>
      <c r="G2" s="14"/>
      <c r="H2" s="14"/>
      <c r="I2" s="14"/>
      <c r="J2" s="16"/>
      <c r="K2" s="16"/>
    </row>
    <row r="3" spans="1:16" ht="15.75" x14ac:dyDescent="0.25">
      <c r="A3" s="52" t="s">
        <v>21</v>
      </c>
      <c r="B3" s="52"/>
      <c r="C3" s="52"/>
      <c r="D3" s="52"/>
      <c r="E3" s="52"/>
      <c r="F3" s="52"/>
      <c r="G3" s="52"/>
      <c r="H3" s="52"/>
      <c r="I3" s="52"/>
      <c r="J3" s="16"/>
      <c r="K3" s="16"/>
    </row>
    <row r="4" spans="1:16" x14ac:dyDescent="0.2">
      <c r="A4" s="15"/>
      <c r="B4" s="15"/>
      <c r="C4" s="15"/>
      <c r="D4" s="15"/>
      <c r="E4" s="15"/>
      <c r="F4" s="15"/>
      <c r="G4" s="15"/>
      <c r="H4" s="18"/>
      <c r="I4" s="18"/>
      <c r="J4" s="19"/>
      <c r="K4" s="19"/>
    </row>
    <row r="5" spans="1:16" ht="15.75" x14ac:dyDescent="0.25">
      <c r="H5" s="50" t="s">
        <v>18</v>
      </c>
      <c r="I5" s="50"/>
      <c r="J5" s="20"/>
      <c r="K5" s="21"/>
      <c r="L5" s="51" t="s">
        <v>19</v>
      </c>
      <c r="M5" s="51"/>
      <c r="N5" s="21"/>
      <c r="O5" s="50" t="s">
        <v>20</v>
      </c>
      <c r="P5" s="50"/>
    </row>
    <row r="6" spans="1:16" s="25" customFormat="1" ht="135" customHeight="1" x14ac:dyDescent="0.2">
      <c r="A6" s="22"/>
      <c r="B6" s="23" t="s">
        <v>2</v>
      </c>
      <c r="C6" s="23" t="s">
        <v>3</v>
      </c>
      <c r="D6" s="24" t="s">
        <v>4</v>
      </c>
      <c r="E6" s="23" t="s">
        <v>5</v>
      </c>
      <c r="F6" s="23" t="s">
        <v>6</v>
      </c>
      <c r="G6" s="23" t="s">
        <v>30</v>
      </c>
      <c r="H6" s="23" t="s">
        <v>13</v>
      </c>
      <c r="I6" s="32" t="s">
        <v>14</v>
      </c>
      <c r="K6" s="24" t="str">
        <f>D6</f>
        <v>Evaluator 3</v>
      </c>
      <c r="L6" s="23" t="s">
        <v>16</v>
      </c>
      <c r="M6" s="32" t="s">
        <v>15</v>
      </c>
      <c r="O6" s="23" t="s">
        <v>1</v>
      </c>
      <c r="P6" s="32" t="s">
        <v>17</v>
      </c>
    </row>
    <row r="7" spans="1:16" ht="16.5" customHeight="1" x14ac:dyDescent="0.2">
      <c r="A7" s="30" t="s">
        <v>22</v>
      </c>
      <c r="B7" s="26">
        <f>'Evaluator 1'!J4</f>
        <v>54</v>
      </c>
      <c r="C7" s="26">
        <f>'Evaluator 2'!J4</f>
        <v>66.5</v>
      </c>
      <c r="D7" s="26">
        <f>'Evaluator 3'!J4</f>
        <v>34.799999999999997</v>
      </c>
      <c r="E7" s="26">
        <f>'Evaluator 4'!J4</f>
        <v>65.5</v>
      </c>
      <c r="F7" s="26">
        <f>'Evaluator 5'!J4</f>
        <v>66.400000000000006</v>
      </c>
      <c r="G7" s="26">
        <f>'Evaluator 6'!J4</f>
        <v>42.6</v>
      </c>
      <c r="H7" s="26">
        <f t="shared" ref="H7:H14" si="0">AVERAGE(B7:G7)</f>
        <v>54.966666666666676</v>
      </c>
      <c r="I7" s="33">
        <f>RANK(H7,$H$7:$H$14,0)</f>
        <v>3</v>
      </c>
      <c r="K7" s="26">
        <v>14.399999999999999</v>
      </c>
      <c r="L7" s="26">
        <f>AVERAGE(K7)</f>
        <v>14.399999999999999</v>
      </c>
      <c r="M7" s="33">
        <f>RANK(L7,$L$7:$L$14,0)</f>
        <v>5</v>
      </c>
      <c r="O7" s="28">
        <f>H7+L7</f>
        <v>69.366666666666674</v>
      </c>
      <c r="P7" s="33">
        <f>RANK(O7,$O$7:$O$14,0)</f>
        <v>3</v>
      </c>
    </row>
    <row r="8" spans="1:16" ht="16.5" customHeight="1" x14ac:dyDescent="0.2">
      <c r="A8" s="30" t="s">
        <v>23</v>
      </c>
      <c r="B8" s="27">
        <f>'Evaluator 1'!J5</f>
        <v>38</v>
      </c>
      <c r="C8" s="26">
        <f>'Evaluator 2'!J5</f>
        <v>42.5</v>
      </c>
      <c r="D8" s="26">
        <f>'Evaluator 3'!J5</f>
        <v>31.8</v>
      </c>
      <c r="E8" s="26">
        <f>'Evaluator 4'!J5</f>
        <v>43.5</v>
      </c>
      <c r="F8" s="26">
        <f>'Evaluator 5'!J5</f>
        <v>46</v>
      </c>
      <c r="G8" s="26">
        <f>'Evaluator 6'!J5</f>
        <v>42.2</v>
      </c>
      <c r="H8" s="27">
        <f t="shared" si="0"/>
        <v>40.666666666666664</v>
      </c>
      <c r="I8" s="33">
        <f t="shared" ref="I8:I14" si="1">RANK(H8,$H$7:$H$14,0)</f>
        <v>8</v>
      </c>
      <c r="K8" s="27">
        <v>14.399999999999999</v>
      </c>
      <c r="L8" s="27">
        <f t="shared" ref="L8:L11" si="2">AVERAGE(K8)</f>
        <v>14.399999999999999</v>
      </c>
      <c r="M8" s="33">
        <f t="shared" ref="M8:M14" si="3">RANK(L8,$L$7:$L$14,0)</f>
        <v>5</v>
      </c>
      <c r="O8" s="29">
        <f t="shared" ref="O8:O11" si="4">H8+L8</f>
        <v>55.066666666666663</v>
      </c>
      <c r="P8" s="33">
        <f t="shared" ref="P8:P13" si="5">RANK(O8,$O$7:$O$14,0)</f>
        <v>8</v>
      </c>
    </row>
    <row r="9" spans="1:16" ht="16.5" customHeight="1" x14ac:dyDescent="0.2">
      <c r="A9" s="30" t="s">
        <v>24</v>
      </c>
      <c r="B9" s="27">
        <f>'Evaluator 1'!J6</f>
        <v>42</v>
      </c>
      <c r="C9" s="26">
        <f>'Evaluator 2'!J6</f>
        <v>68.599999999999994</v>
      </c>
      <c r="D9" s="26">
        <f>'Evaluator 3'!J6</f>
        <v>39</v>
      </c>
      <c r="E9" s="26">
        <f>'Evaluator 4'!J6</f>
        <v>66</v>
      </c>
      <c r="F9" s="26">
        <f>'Evaluator 5'!J6</f>
        <v>66</v>
      </c>
      <c r="G9" s="26">
        <f>'Evaluator 6'!J6</f>
        <v>52.6</v>
      </c>
      <c r="H9" s="27">
        <f t="shared" si="0"/>
        <v>55.70000000000001</v>
      </c>
      <c r="I9" s="33">
        <f t="shared" si="1"/>
        <v>2</v>
      </c>
      <c r="K9" s="27">
        <v>18</v>
      </c>
      <c r="L9" s="27">
        <f t="shared" si="2"/>
        <v>18</v>
      </c>
      <c r="M9" s="33">
        <f t="shared" si="3"/>
        <v>1</v>
      </c>
      <c r="O9" s="29">
        <f t="shared" si="4"/>
        <v>73.700000000000017</v>
      </c>
      <c r="P9" s="33">
        <f>RANK(O9,$O$7:$O$14,0)</f>
        <v>2</v>
      </c>
    </row>
    <row r="10" spans="1:16" x14ac:dyDescent="0.2">
      <c r="A10" s="30" t="s">
        <v>28</v>
      </c>
      <c r="B10" s="27">
        <f>'Evaluator 1'!J7</f>
        <v>44</v>
      </c>
      <c r="C10" s="26">
        <f>'Evaluator 2'!J7</f>
        <v>63</v>
      </c>
      <c r="D10" s="26">
        <f>'Evaluator 3'!J7</f>
        <v>31.8</v>
      </c>
      <c r="E10" s="26">
        <f>'Evaluator 4'!J7</f>
        <v>61.099999999999994</v>
      </c>
      <c r="F10" s="26">
        <f>'Evaluator 5'!J7</f>
        <v>60.8</v>
      </c>
      <c r="G10" s="26">
        <f>'Evaluator 6'!J7</f>
        <v>38.799999999999997</v>
      </c>
      <c r="H10" s="27">
        <f t="shared" si="0"/>
        <v>49.916666666666664</v>
      </c>
      <c r="I10" s="33">
        <f t="shared" si="1"/>
        <v>5</v>
      </c>
      <c r="K10" s="27">
        <v>14.399999999999999</v>
      </c>
      <c r="L10" s="27">
        <f t="shared" si="2"/>
        <v>14.399999999999999</v>
      </c>
      <c r="M10" s="33">
        <f t="shared" si="3"/>
        <v>5</v>
      </c>
      <c r="O10" s="29">
        <f>H10+L10</f>
        <v>64.316666666666663</v>
      </c>
      <c r="P10" s="33">
        <f>RANK(O10,$O$7:$O$14,0)</f>
        <v>5</v>
      </c>
    </row>
    <row r="11" spans="1:16" x14ac:dyDescent="0.2">
      <c r="A11" s="30" t="s">
        <v>26</v>
      </c>
      <c r="B11" s="27">
        <f>'Evaluator 1'!J8</f>
        <v>42</v>
      </c>
      <c r="C11" s="26">
        <f>'Evaluator 2'!J8</f>
        <v>46</v>
      </c>
      <c r="D11" s="26">
        <f>'Evaluator 3'!J8</f>
        <v>39</v>
      </c>
      <c r="E11" s="26">
        <f>'Evaluator 4'!J8</f>
        <v>42.2</v>
      </c>
      <c r="F11" s="26">
        <f>'Evaluator 5'!J8</f>
        <v>42.6</v>
      </c>
      <c r="G11" s="26">
        <f>'Evaluator 6'!J8</f>
        <v>42.1</v>
      </c>
      <c r="H11" s="27">
        <f t="shared" si="0"/>
        <v>42.316666666666663</v>
      </c>
      <c r="I11" s="33">
        <f t="shared" si="1"/>
        <v>7</v>
      </c>
      <c r="K11" s="27">
        <v>18</v>
      </c>
      <c r="L11" s="27">
        <f t="shared" si="2"/>
        <v>18</v>
      </c>
      <c r="M11" s="33">
        <f t="shared" si="3"/>
        <v>1</v>
      </c>
      <c r="O11" s="29">
        <f t="shared" si="4"/>
        <v>60.316666666666663</v>
      </c>
      <c r="P11" s="33">
        <f>RANK(O11,$O$7:$O$14,0)</f>
        <v>7</v>
      </c>
    </row>
    <row r="12" spans="1:16" s="44" customFormat="1" x14ac:dyDescent="0.2">
      <c r="A12" s="40" t="s">
        <v>27</v>
      </c>
      <c r="B12" s="41">
        <f>'Evaluator 1'!J9</f>
        <v>47</v>
      </c>
      <c r="C12" s="42">
        <f>'Evaluator 2'!J9</f>
        <v>68.599999999999994</v>
      </c>
      <c r="D12" s="42">
        <f>'Evaluator 3'!J9</f>
        <v>39</v>
      </c>
      <c r="E12" s="42">
        <f>'Evaluator 4'!J9</f>
        <v>68.599999999999994</v>
      </c>
      <c r="F12" s="42">
        <f>'Evaluator 5'!J9</f>
        <v>69</v>
      </c>
      <c r="G12" s="42">
        <f>'Evaluator 6'!J9</f>
        <v>46.5</v>
      </c>
      <c r="H12" s="41">
        <f>AVERAGE(B12:G12)</f>
        <v>56.449999999999996</v>
      </c>
      <c r="I12" s="43">
        <f t="shared" si="1"/>
        <v>1</v>
      </c>
      <c r="K12" s="41">
        <v>18</v>
      </c>
      <c r="L12" s="41">
        <f t="shared" ref="L12:L14" si="6">AVERAGE(K12)</f>
        <v>18</v>
      </c>
      <c r="M12" s="43">
        <f>RANK(L12,$L$7:$L$14,0)</f>
        <v>1</v>
      </c>
      <c r="O12" s="45">
        <f t="shared" ref="O12:O14" si="7">H12+L12</f>
        <v>74.449999999999989</v>
      </c>
      <c r="P12" s="43">
        <f t="shared" si="5"/>
        <v>1</v>
      </c>
    </row>
    <row r="13" spans="1:16" x14ac:dyDescent="0.2">
      <c r="A13" s="30" t="s">
        <v>25</v>
      </c>
      <c r="B13" s="27">
        <f>'Evaluator 1'!J10</f>
        <v>40</v>
      </c>
      <c r="C13" s="26">
        <f>'Evaluator 2'!J10</f>
        <v>68.599999999999994</v>
      </c>
      <c r="D13" s="26">
        <f>'Evaluator 3'!J10</f>
        <v>31.8</v>
      </c>
      <c r="E13" s="26">
        <f>'Evaluator 4'!J10</f>
        <v>67.5</v>
      </c>
      <c r="F13" s="26">
        <f>'Evaluator 5'!J10</f>
        <v>67.5</v>
      </c>
      <c r="G13" s="26">
        <f>'Evaluator 6'!J10</f>
        <v>33</v>
      </c>
      <c r="H13" s="27">
        <f t="shared" si="0"/>
        <v>51.4</v>
      </c>
      <c r="I13" s="33">
        <f t="shared" si="1"/>
        <v>4</v>
      </c>
      <c r="K13" s="27">
        <v>14.399999999999999</v>
      </c>
      <c r="L13" s="27">
        <f t="shared" si="6"/>
        <v>14.399999999999999</v>
      </c>
      <c r="M13" s="33">
        <f t="shared" si="3"/>
        <v>5</v>
      </c>
      <c r="O13" s="29">
        <f t="shared" si="7"/>
        <v>65.8</v>
      </c>
      <c r="P13" s="33">
        <f t="shared" si="5"/>
        <v>4</v>
      </c>
    </row>
    <row r="14" spans="1:16" x14ac:dyDescent="0.2">
      <c r="A14" s="30" t="s">
        <v>29</v>
      </c>
      <c r="B14" s="27">
        <f>'Evaluator 1'!J11</f>
        <v>42</v>
      </c>
      <c r="C14" s="26">
        <f>'Evaluator 2'!J11</f>
        <v>43.9</v>
      </c>
      <c r="D14" s="26">
        <f>'Evaluator 3'!J11</f>
        <v>39</v>
      </c>
      <c r="E14" s="26">
        <f>'Evaluator 4'!J11</f>
        <v>42.3</v>
      </c>
      <c r="F14" s="26">
        <f>'Evaluator 5'!J11</f>
        <v>43.1</v>
      </c>
      <c r="G14" s="26">
        <f>'Evaluator 6'!J11</f>
        <v>49.3</v>
      </c>
      <c r="H14" s="27">
        <f t="shared" si="0"/>
        <v>43.266666666666659</v>
      </c>
      <c r="I14" s="33">
        <f t="shared" si="1"/>
        <v>6</v>
      </c>
      <c r="K14" s="27">
        <v>18</v>
      </c>
      <c r="L14" s="27">
        <f t="shared" si="6"/>
        <v>18</v>
      </c>
      <c r="M14" s="33">
        <f t="shared" si="3"/>
        <v>1</v>
      </c>
      <c r="O14" s="29">
        <f t="shared" si="7"/>
        <v>61.266666666666659</v>
      </c>
      <c r="P14" s="46">
        <f>RANK(O14,$O$7:$O$14,0)</f>
        <v>6</v>
      </c>
    </row>
    <row r="15" spans="1:16" x14ac:dyDescent="0.2">
      <c r="P15" s="47"/>
    </row>
    <row r="30" spans="1:1" x14ac:dyDescent="0.2">
      <c r="A30" s="31" t="s">
        <v>33</v>
      </c>
    </row>
    <row r="31" spans="1:1" x14ac:dyDescent="0.2">
      <c r="A31" s="31"/>
    </row>
  </sheetData>
  <mergeCells count="4">
    <mergeCell ref="O5:P5"/>
    <mergeCell ref="H5:I5"/>
    <mergeCell ref="L5:M5"/>
    <mergeCell ref="A3:I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6"/>
  <sheetViews>
    <sheetView tabSelected="1" workbookViewId="0">
      <selection activeCell="H39" sqref="H39"/>
    </sheetView>
  </sheetViews>
  <sheetFormatPr defaultRowHeight="12.75" x14ac:dyDescent="0.2"/>
  <cols>
    <col min="1" max="1" width="43" style="55" customWidth="1"/>
    <col min="2" max="19" width="9.5703125" style="55" customWidth="1"/>
    <col min="20" max="16384" width="9.140625" style="55"/>
  </cols>
  <sheetData>
    <row r="1" spans="1:10" ht="15.75" customHeight="1" x14ac:dyDescent="0.25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15.75" x14ac:dyDescent="0.25">
      <c r="A2" s="56" t="s">
        <v>21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x14ac:dyDescent="0.2">
      <c r="A3" s="58" t="s">
        <v>35</v>
      </c>
      <c r="B3" s="59"/>
      <c r="C3" s="59"/>
      <c r="D3" s="59"/>
    </row>
    <row r="4" spans="1:10" ht="15" customHeight="1" x14ac:dyDescent="0.2">
      <c r="A4" s="58" t="s">
        <v>36</v>
      </c>
      <c r="B4" s="60">
        <v>44582</v>
      </c>
      <c r="C4" s="60"/>
      <c r="D4" s="60"/>
      <c r="E4" s="61"/>
    </row>
    <row r="5" spans="1:10" ht="18" customHeight="1" x14ac:dyDescent="0.25">
      <c r="A5" s="62" t="s">
        <v>37</v>
      </c>
      <c r="D5" s="63"/>
      <c r="E5" s="61"/>
    </row>
    <row r="6" spans="1:10" ht="27.75" customHeight="1" x14ac:dyDescent="0.25">
      <c r="A6" s="62"/>
      <c r="B6" s="64"/>
      <c r="D6" s="63"/>
      <c r="E6" s="61"/>
    </row>
    <row r="7" spans="1:10" ht="15" customHeight="1" x14ac:dyDescent="0.2"/>
    <row r="8" spans="1:10" ht="15" customHeight="1" x14ac:dyDescent="0.2"/>
    <row r="9" spans="1:10" ht="15" customHeight="1" x14ac:dyDescent="0.25">
      <c r="B9" s="65"/>
    </row>
    <row r="10" spans="1:10" ht="15" customHeight="1" x14ac:dyDescent="0.25">
      <c r="B10" s="65"/>
    </row>
    <row r="11" spans="1:10" ht="15" customHeight="1" x14ac:dyDescent="0.25">
      <c r="B11" s="65"/>
    </row>
    <row r="12" spans="1:10" ht="15" customHeight="1" x14ac:dyDescent="0.25">
      <c r="B12" s="65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9" s="66" customFormat="1" ht="13.5" thickBot="1" x14ac:dyDescent="0.25">
      <c r="B17" s="67" t="s">
        <v>38</v>
      </c>
      <c r="C17" s="68"/>
      <c r="D17" s="69"/>
      <c r="E17" s="67" t="s">
        <v>39</v>
      </c>
      <c r="F17" s="68"/>
      <c r="G17" s="69"/>
      <c r="H17" s="67" t="s">
        <v>40</v>
      </c>
      <c r="I17" s="68"/>
      <c r="J17" s="69"/>
      <c r="K17" s="67" t="s">
        <v>41</v>
      </c>
      <c r="L17" s="68"/>
      <c r="M17" s="69"/>
      <c r="N17" s="67" t="s">
        <v>42</v>
      </c>
      <c r="O17" s="68"/>
      <c r="P17" s="69"/>
      <c r="Q17" s="67" t="s">
        <v>43</v>
      </c>
      <c r="R17" s="68"/>
      <c r="S17" s="69"/>
    </row>
    <row r="18" spans="1:19" s="66" customFormat="1" ht="112.5" customHeight="1" x14ac:dyDescent="0.2">
      <c r="B18" s="70" t="s">
        <v>53</v>
      </c>
      <c r="C18" s="71"/>
      <c r="D18" s="72"/>
      <c r="E18" s="73" t="s">
        <v>44</v>
      </c>
      <c r="F18" s="71"/>
      <c r="G18" s="72"/>
      <c r="H18" s="73" t="s">
        <v>45</v>
      </c>
      <c r="I18" s="71"/>
      <c r="J18" s="72"/>
      <c r="K18" s="73" t="s">
        <v>46</v>
      </c>
      <c r="L18" s="71"/>
      <c r="M18" s="72"/>
      <c r="N18" s="73" t="s">
        <v>47</v>
      </c>
      <c r="O18" s="71"/>
      <c r="P18" s="72"/>
      <c r="Q18" s="73" t="s">
        <v>48</v>
      </c>
      <c r="R18" s="71"/>
      <c r="S18" s="72"/>
    </row>
    <row r="19" spans="1:19" s="78" customFormat="1" ht="11.25" customHeight="1" x14ac:dyDescent="0.2">
      <c r="A19" s="74"/>
      <c r="B19" s="75" t="s">
        <v>49</v>
      </c>
      <c r="C19" s="76"/>
      <c r="D19" s="77"/>
      <c r="E19" s="75" t="s">
        <v>49</v>
      </c>
      <c r="F19" s="76"/>
      <c r="G19" s="77"/>
      <c r="H19" s="75" t="s">
        <v>49</v>
      </c>
      <c r="I19" s="76"/>
      <c r="J19" s="77"/>
      <c r="K19" s="75" t="s">
        <v>49</v>
      </c>
      <c r="L19" s="76"/>
      <c r="M19" s="77"/>
      <c r="N19" s="75" t="s">
        <v>49</v>
      </c>
      <c r="O19" s="76"/>
      <c r="P19" s="77"/>
      <c r="Q19" s="75" t="s">
        <v>49</v>
      </c>
      <c r="R19" s="76"/>
      <c r="S19" s="77"/>
    </row>
    <row r="20" spans="1:19" s="78" customFormat="1" ht="12.75" customHeight="1" x14ac:dyDescent="0.2">
      <c r="A20" s="79" t="s">
        <v>22</v>
      </c>
      <c r="B20" s="80"/>
      <c r="C20" s="81"/>
      <c r="D20" s="82"/>
      <c r="E20" s="80"/>
      <c r="F20" s="81"/>
      <c r="G20" s="82"/>
      <c r="H20" s="80"/>
      <c r="I20" s="81"/>
      <c r="J20" s="82"/>
      <c r="K20" s="80"/>
      <c r="L20" s="81"/>
      <c r="M20" s="82"/>
      <c r="N20" s="80"/>
      <c r="O20" s="81"/>
      <c r="P20" s="82"/>
      <c r="Q20" s="80"/>
      <c r="R20" s="81"/>
      <c r="S20" s="82"/>
    </row>
    <row r="21" spans="1:19" s="78" customFormat="1" x14ac:dyDescent="0.2">
      <c r="A21" s="83" t="s">
        <v>23</v>
      </c>
      <c r="B21" s="84"/>
      <c r="C21" s="85"/>
      <c r="D21" s="86"/>
      <c r="E21" s="84"/>
      <c r="F21" s="85"/>
      <c r="G21" s="86"/>
      <c r="H21" s="84"/>
      <c r="I21" s="85"/>
      <c r="J21" s="86"/>
      <c r="K21" s="84"/>
      <c r="L21" s="85"/>
      <c r="M21" s="86"/>
      <c r="N21" s="84"/>
      <c r="O21" s="85"/>
      <c r="P21" s="86"/>
      <c r="Q21" s="84"/>
      <c r="R21" s="85"/>
      <c r="S21" s="86"/>
    </row>
    <row r="22" spans="1:19" s="78" customFormat="1" x14ac:dyDescent="0.2">
      <c r="A22" s="83" t="s">
        <v>24</v>
      </c>
      <c r="B22" s="84"/>
      <c r="C22" s="87"/>
      <c r="D22" s="88"/>
      <c r="E22" s="84"/>
      <c r="F22" s="87"/>
      <c r="G22" s="88"/>
      <c r="H22" s="84"/>
      <c r="I22" s="87"/>
      <c r="J22" s="88"/>
      <c r="K22" s="84"/>
      <c r="L22" s="87"/>
      <c r="M22" s="88"/>
      <c r="N22" s="84"/>
      <c r="O22" s="87"/>
      <c r="P22" s="88"/>
      <c r="Q22" s="84"/>
      <c r="R22" s="87"/>
      <c r="S22" s="88"/>
    </row>
    <row r="23" spans="1:19" s="78" customFormat="1" x14ac:dyDescent="0.2">
      <c r="A23" s="83" t="s">
        <v>26</v>
      </c>
      <c r="B23" s="84"/>
      <c r="C23" s="87"/>
      <c r="D23" s="88"/>
      <c r="E23" s="84"/>
      <c r="F23" s="87"/>
      <c r="G23" s="88"/>
      <c r="H23" s="84"/>
      <c r="I23" s="87"/>
      <c r="J23" s="88"/>
      <c r="K23" s="84"/>
      <c r="L23" s="87"/>
      <c r="M23" s="88"/>
      <c r="N23" s="84"/>
      <c r="O23" s="87"/>
      <c r="P23" s="88"/>
      <c r="Q23" s="84"/>
      <c r="R23" s="87"/>
      <c r="S23" s="88"/>
    </row>
    <row r="24" spans="1:19" s="78" customFormat="1" x14ac:dyDescent="0.2">
      <c r="A24" s="83" t="s">
        <v>27</v>
      </c>
      <c r="B24" s="84"/>
      <c r="C24" s="87"/>
      <c r="D24" s="88"/>
      <c r="E24" s="84"/>
      <c r="F24" s="87"/>
      <c r="G24" s="88"/>
      <c r="H24" s="84"/>
      <c r="I24" s="87"/>
      <c r="J24" s="88"/>
      <c r="K24" s="84"/>
      <c r="L24" s="87"/>
      <c r="M24" s="88"/>
      <c r="N24" s="84"/>
      <c r="O24" s="87"/>
      <c r="P24" s="88"/>
      <c r="Q24" s="84"/>
      <c r="R24" s="87"/>
      <c r="S24" s="88"/>
    </row>
    <row r="25" spans="1:19" s="78" customFormat="1" x14ac:dyDescent="0.2">
      <c r="A25" s="83" t="s">
        <v>28</v>
      </c>
      <c r="B25" s="84"/>
      <c r="C25" s="87"/>
      <c r="D25" s="88"/>
      <c r="E25" s="84"/>
      <c r="F25" s="87"/>
      <c r="G25" s="88"/>
      <c r="H25" s="84"/>
      <c r="I25" s="87"/>
      <c r="J25" s="88"/>
      <c r="K25" s="84"/>
      <c r="L25" s="87"/>
      <c r="M25" s="88"/>
      <c r="N25" s="84"/>
      <c r="O25" s="87"/>
      <c r="P25" s="88"/>
      <c r="Q25" s="84"/>
      <c r="R25" s="87"/>
      <c r="S25" s="88"/>
    </row>
    <row r="26" spans="1:19" s="78" customFormat="1" x14ac:dyDescent="0.2">
      <c r="A26" s="83" t="s">
        <v>25</v>
      </c>
      <c r="B26" s="84"/>
      <c r="C26" s="87"/>
      <c r="D26" s="88"/>
      <c r="E26" s="84"/>
      <c r="F26" s="87"/>
      <c r="G26" s="88"/>
      <c r="H26" s="84"/>
      <c r="I26" s="87"/>
      <c r="J26" s="88"/>
      <c r="K26" s="84"/>
      <c r="L26" s="87"/>
      <c r="M26" s="88"/>
      <c r="N26" s="84"/>
      <c r="O26" s="87"/>
      <c r="P26" s="88"/>
      <c r="Q26" s="84"/>
      <c r="R26" s="87"/>
      <c r="S26" s="88"/>
    </row>
    <row r="27" spans="1:19" s="78" customFormat="1" ht="24" x14ac:dyDescent="0.2">
      <c r="A27" s="83" t="s">
        <v>50</v>
      </c>
      <c r="B27" s="84"/>
      <c r="C27" s="85"/>
      <c r="D27" s="86"/>
      <c r="E27" s="84"/>
      <c r="F27" s="85"/>
      <c r="G27" s="86"/>
      <c r="H27" s="84"/>
      <c r="I27" s="87"/>
      <c r="J27" s="88"/>
      <c r="K27" s="84"/>
      <c r="L27" s="85"/>
      <c r="M27" s="86"/>
      <c r="N27" s="84"/>
      <c r="O27" s="85"/>
      <c r="P27" s="86"/>
      <c r="Q27" s="84"/>
      <c r="R27" s="85"/>
      <c r="S27" s="86"/>
    </row>
    <row r="28" spans="1:19" s="90" customFormat="1" ht="18" customHeight="1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</row>
    <row r="29" spans="1:19" s="91" customFormat="1" ht="6.75" customHeight="1" x14ac:dyDescent="0.2"/>
    <row r="31" spans="1:19" x14ac:dyDescent="0.2">
      <c r="A31" s="92"/>
      <c r="G31" s="93"/>
      <c r="H31" s="93"/>
    </row>
    <row r="32" spans="1:19" x14ac:dyDescent="0.2">
      <c r="A32" s="94" t="s">
        <v>51</v>
      </c>
      <c r="G32" s="93"/>
      <c r="H32" s="93"/>
      <c r="I32" s="93"/>
      <c r="J32" s="93"/>
    </row>
    <row r="33" spans="1:13" x14ac:dyDescent="0.2">
      <c r="A33" s="95"/>
      <c r="B33" s="95"/>
      <c r="C33" s="95"/>
      <c r="G33" s="93"/>
      <c r="H33" s="93"/>
      <c r="I33" s="93"/>
      <c r="J33" s="93"/>
    </row>
    <row r="34" spans="1:13" x14ac:dyDescent="0.2">
      <c r="A34" s="95"/>
      <c r="B34" s="95"/>
      <c r="C34" s="95"/>
      <c r="G34" s="93"/>
      <c r="H34" s="93"/>
      <c r="I34" s="93"/>
      <c r="J34" s="93"/>
    </row>
    <row r="35" spans="1:13" x14ac:dyDescent="0.2">
      <c r="A35" s="95"/>
      <c r="B35" s="95"/>
      <c r="C35" s="95"/>
      <c r="G35" s="93"/>
      <c r="H35" s="93"/>
      <c r="I35" s="93"/>
      <c r="J35" s="93"/>
    </row>
    <row r="36" spans="1:13" x14ac:dyDescent="0.2">
      <c r="A36" s="95"/>
      <c r="B36" s="95"/>
      <c r="C36" s="95"/>
      <c r="G36" s="93"/>
      <c r="H36" s="93"/>
      <c r="I36" s="93"/>
      <c r="J36" s="93"/>
    </row>
    <row r="37" spans="1:13" x14ac:dyDescent="0.2">
      <c r="A37" s="95"/>
      <c r="B37" s="95"/>
      <c r="C37" s="95"/>
      <c r="G37" s="93"/>
      <c r="H37" s="93"/>
      <c r="I37" s="93"/>
      <c r="J37" s="93"/>
    </row>
    <row r="38" spans="1:13" x14ac:dyDescent="0.2">
      <c r="I38" s="93"/>
      <c r="J38" s="93"/>
      <c r="K38" s="93"/>
      <c r="L38" s="93"/>
    </row>
    <row r="39" spans="1:13" x14ac:dyDescent="0.2">
      <c r="I39" s="93"/>
      <c r="J39" s="93"/>
      <c r="K39" s="93"/>
      <c r="L39" s="93"/>
      <c r="M39" s="93"/>
    </row>
    <row r="40" spans="1:13" x14ac:dyDescent="0.2">
      <c r="L40" s="93"/>
      <c r="M40" s="93"/>
    </row>
    <row r="41" spans="1:13" x14ac:dyDescent="0.2">
      <c r="L41" s="93"/>
      <c r="M41" s="93"/>
    </row>
    <row r="42" spans="1:13" x14ac:dyDescent="0.2">
      <c r="L42" s="93"/>
      <c r="M42" s="93"/>
    </row>
    <row r="43" spans="1:13" x14ac:dyDescent="0.2">
      <c r="L43" s="93"/>
      <c r="M43" s="93"/>
    </row>
    <row r="56" spans="1:1" x14ac:dyDescent="0.2">
      <c r="A56" s="96" t="s">
        <v>52</v>
      </c>
    </row>
  </sheetData>
  <mergeCells count="70">
    <mergeCell ref="B27:D27"/>
    <mergeCell ref="E27:G27"/>
    <mergeCell ref="H27:J27"/>
    <mergeCell ref="K27:M27"/>
    <mergeCell ref="N27:P27"/>
    <mergeCell ref="Q27:S27"/>
    <mergeCell ref="B26:D26"/>
    <mergeCell ref="E26:G26"/>
    <mergeCell ref="H26:J26"/>
    <mergeCell ref="K26:M26"/>
    <mergeCell ref="N26:P26"/>
    <mergeCell ref="Q26:S26"/>
    <mergeCell ref="B25:D25"/>
    <mergeCell ref="E25:G25"/>
    <mergeCell ref="H25:J25"/>
    <mergeCell ref="K25:M25"/>
    <mergeCell ref="N25:P25"/>
    <mergeCell ref="Q25:S25"/>
    <mergeCell ref="B24:D24"/>
    <mergeCell ref="E24:G24"/>
    <mergeCell ref="H24:J24"/>
    <mergeCell ref="K24:M24"/>
    <mergeCell ref="N24:P24"/>
    <mergeCell ref="Q24:S24"/>
    <mergeCell ref="B23:D23"/>
    <mergeCell ref="E23:G23"/>
    <mergeCell ref="H23:J23"/>
    <mergeCell ref="K23:M23"/>
    <mergeCell ref="N23:P23"/>
    <mergeCell ref="Q23:S23"/>
    <mergeCell ref="B22:D22"/>
    <mergeCell ref="E22:G22"/>
    <mergeCell ref="H22:J22"/>
    <mergeCell ref="K22:M22"/>
    <mergeCell ref="N22:P22"/>
    <mergeCell ref="Q22:S22"/>
    <mergeCell ref="B21:D21"/>
    <mergeCell ref="E21:G21"/>
    <mergeCell ref="H21:J21"/>
    <mergeCell ref="K21:M21"/>
    <mergeCell ref="N21:P21"/>
    <mergeCell ref="Q21:S21"/>
    <mergeCell ref="B20:D20"/>
    <mergeCell ref="E20:G20"/>
    <mergeCell ref="H20:J20"/>
    <mergeCell ref="K20:M20"/>
    <mergeCell ref="N20:P20"/>
    <mergeCell ref="Q20:S20"/>
    <mergeCell ref="B19:D19"/>
    <mergeCell ref="E19:G19"/>
    <mergeCell ref="H19:J19"/>
    <mergeCell ref="K19:M19"/>
    <mergeCell ref="N19:P19"/>
    <mergeCell ref="Q19:S19"/>
    <mergeCell ref="K17:M17"/>
    <mergeCell ref="N17:P17"/>
    <mergeCell ref="Q17:S17"/>
    <mergeCell ref="B18:D18"/>
    <mergeCell ref="E18:G18"/>
    <mergeCell ref="H18:J18"/>
    <mergeCell ref="K18:M18"/>
    <mergeCell ref="N18:P18"/>
    <mergeCell ref="Q18:S18"/>
    <mergeCell ref="A1:I1"/>
    <mergeCell ref="A2:I2"/>
    <mergeCell ref="B3:D3"/>
    <mergeCell ref="B4:D4"/>
    <mergeCell ref="B17:D17"/>
    <mergeCell ref="E17:G17"/>
    <mergeCell ref="H17:J17"/>
  </mergeCells>
  <hyperlinks>
    <hyperlink ref="A5" location="Statements!A1" display="Non Disclosure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4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Evaluator 1</vt:lpstr>
      <vt:lpstr>Evaluator 2</vt:lpstr>
      <vt:lpstr>Evaluator 3</vt:lpstr>
      <vt:lpstr>Evaluator 4</vt:lpstr>
      <vt:lpstr>Evaluator 5</vt:lpstr>
      <vt:lpstr>Evaluator 6</vt:lpstr>
      <vt:lpstr>Summary</vt:lpstr>
      <vt:lpstr>Evaluator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2022-02-11T20:45:56Z</dcterms:modified>
</cp:coreProperties>
</file>