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13_ncr:1_{C43CB8BD-43F8-41FC-8606-8ED4E42B11A5}" xr6:coauthVersionLast="36" xr6:coauthVersionMax="47" xr10:uidLastSave="{00000000-0000-0000-0000-000000000000}"/>
  <bookViews>
    <workbookView xWindow="0" yWindow="0" windowWidth="28800" windowHeight="14025" activeTab="5" xr2:uid="{00000000-000D-0000-FFFF-FFFF00000000}"/>
  </bookViews>
  <sheets>
    <sheet name="1" sheetId="2" r:id="rId1"/>
    <sheet name="2" sheetId="3" r:id="rId2"/>
    <sheet name="3" sheetId="5" r:id="rId3"/>
    <sheet name="4" sheetId="9" r:id="rId4"/>
    <sheet name="5" sheetId="4" r:id="rId5"/>
    <sheet name="Summary" sheetId="1" r:id="rId6"/>
    <sheet name="Evaluation" sheetId="10" r:id="rId7"/>
  </sheets>
  <calcPr calcId="191029"/>
</workbook>
</file>

<file path=xl/calcChain.xml><?xml version="1.0" encoding="utf-8"?>
<calcChain xmlns="http://schemas.openxmlformats.org/spreadsheetml/2006/main">
  <c r="J7" i="1" l="1"/>
  <c r="J8" i="1"/>
  <c r="J9" i="1"/>
  <c r="I5" i="4" l="1"/>
  <c r="I6" i="4"/>
  <c r="I4" i="4"/>
  <c r="I6" i="9"/>
  <c r="I5" i="9"/>
  <c r="I4" i="9"/>
  <c r="I6" i="5"/>
  <c r="I5" i="5"/>
  <c r="I4" i="5"/>
  <c r="I6" i="3"/>
  <c r="I5" i="3"/>
  <c r="I4" i="3"/>
  <c r="F8" i="1" l="1"/>
  <c r="F9" i="1"/>
  <c r="F7" i="1"/>
  <c r="E8" i="1"/>
  <c r="E9" i="1"/>
  <c r="E7" i="1"/>
  <c r="D8" i="1"/>
  <c r="D9" i="1"/>
  <c r="D7" i="1"/>
  <c r="C8" i="1"/>
  <c r="C9" i="1"/>
  <c r="C7" i="1"/>
  <c r="K7" i="1" l="1"/>
  <c r="K9" i="1"/>
  <c r="K8" i="1"/>
  <c r="J6" i="1"/>
  <c r="L8" i="1" l="1"/>
  <c r="L9" i="1"/>
  <c r="L7" i="1"/>
  <c r="A8" i="1" l="1"/>
  <c r="A9" i="1"/>
  <c r="A7" i="1"/>
  <c r="I5" i="2" l="1"/>
  <c r="B8" i="1" s="1"/>
  <c r="G8" i="1" s="1"/>
  <c r="I6" i="2"/>
  <c r="B9" i="1" s="1"/>
  <c r="G9" i="1" s="1"/>
  <c r="I4" i="2"/>
  <c r="B7" i="1" s="1"/>
  <c r="G7" i="1" s="1"/>
  <c r="H7" i="1" l="1"/>
  <c r="N7" i="1"/>
  <c r="N9" i="1"/>
  <c r="H9" i="1"/>
  <c r="N8" i="1"/>
  <c r="H8" i="1"/>
  <c r="O8" i="1" l="1"/>
  <c r="O9" i="1"/>
  <c r="O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DA91C2F1-930B-497D-84E9-F048BD471243}">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<sst xmlns="http://schemas.openxmlformats.org/spreadsheetml/2006/main" count="94" uniqueCount="46">
  <si>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</si>
  <si>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</si>
  <si>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</si>
  <si>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</si>
  <si>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</si>
  <si>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</si>
  <si>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</si>
  <si>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</si>
  <si>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</si>
  <si>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</si>
  <si>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</si>
  <si>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</si>
  <si>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</si>
  <si>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</si>
  <si>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</si>
  <si>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</si>
  <si>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</si>
  <si>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</si>
  <si>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</si>
  <si>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</si>
  <si>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</si>
  <si>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</si>
  <si>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</si>
  <si>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RFP783-23023 Campus Reverse Osmosis De-Ionized Water Service Program</t>
  </si>
  <si>
    <t>Earthwise</t>
  </si>
  <si>
    <t>Mueller</t>
  </si>
  <si>
    <t>Trend Aqua</t>
  </si>
  <si>
    <t xml:space="preserve">University of Houston Evaluation Matrix </t>
  </si>
  <si>
    <t>Name</t>
  </si>
  <si>
    <t>Evaluation Due Date</t>
  </si>
  <si>
    <t>XX/XX/2023 @ 12:00 PM Noon</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</si>
  <si>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</si>
  <si>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</si>
  <si>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</si>
  <si>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</si>
  <si>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</si>
  <si>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</si>
  <si>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</si>
  <si>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Respondent’s qualifications and experience with a focus on water system chemistry, installation, servicing, inspection, and/or testing water, water distribution system(s), and equipment for the University of Houston System (including any component university) or other institutions of higher education.</t>
  </si>
  <si>
    <t xml:space="preserve">Respondent’s qualifications and experience of the proposed maintenance team </t>
  </si>
  <si>
    <t xml:space="preserve">Respondent’s maintenance, reporting, and documentation plan. </t>
  </si>
  <si>
    <t xml:space="preserve">Respondent’s maintenance planning and scheduling </t>
  </si>
  <si>
    <t>Points (1-5)</t>
  </si>
  <si>
    <t xml:space="preserve">Committee Members: </t>
  </si>
  <si>
    <t>Updated: 10/19</t>
  </si>
  <si>
    <t xml:space="preserve">**ONLY THE PROJECT MANAGER XXXXXX WILL EVALUATE COST - EVERYONE ELSE LEAVE THIS BLANK**
Respondent’s credentials and Cost and Delivery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</si>
</sst>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rgb="FFFF000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b/>
      <sz val="10"/>
      <name val="Arial"/>
      <family val="2"/>
    </font>
    <font>
      <b/>
      <sz val="8"/>
      <color rgb="FFFF0000"/>
      <name val="Arial"/>
      <family val="2"/>
    </font>
    <font>
      <b/>
      <sz val="8"/>
      <name val="Arial"/>
      <family val="2"/>
    </font>
    <font>
      <b/>
      <sz val="9"/>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7">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5" fillId="0" borderId="0"/>
    <xf numFmtId="0" fontId="3" fillId="0" borderId="0"/>
    <xf numFmtId="0" fontId="15" fillId="2" borderId="1" applyNumberFormat="0" applyFont="0" applyAlignment="0" applyProtection="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6" fillId="0" borderId="0" applyNumberFormat="0" applyFill="0" applyBorder="0" applyAlignment="0" applyProtection="0"/>
  </cellStyleXfs>
  <cellXfs count="102">
    <xf numFmtId="0" fontId="0" fillId="0" borderId="0" xfId="0"/>
    <xf numFmtId="0" fontId="13" fillId="0" borderId="0" xfId="0" applyFont="1"/>
    <xf numFmtId="0" fontId="15" fillId="0" borderId="0" xfId="0" applyFont="1"/>
    <xf numFmtId="0" fontId="13" fillId="0" borderId="0" xfId="0" applyFont="1" applyAlignment="1">
      <alignment horizontal="left"/>
    </xf>
    <xf numFmtId="0" fontId="36" fillId="0" borderId="10" xfId="47" applyFont="1" applyBorder="1" applyAlignment="1">
      <alignment horizontal="right"/>
    </xf>
    <xf numFmtId="0" fontId="38" fillId="0" borderId="10" xfId="47" applyFont="1" applyBorder="1" applyAlignment="1">
      <alignment horizontal="right"/>
    </xf>
    <xf numFmtId="0" fontId="39" fillId="0" borderId="10" xfId="47" applyFont="1" applyBorder="1" applyAlignment="1">
      <alignment horizontal="right"/>
    </xf>
    <xf numFmtId="0" fontId="39" fillId="0" borderId="0" xfId="0" applyFont="1"/>
    <xf numFmtId="0" fontId="40" fillId="0" borderId="0" xfId="0" applyFont="1" applyAlignment="1">
      <alignment horizontal="left"/>
    </xf>
    <xf numFmtId="0" fontId="40" fillId="25" borderId="0" xfId="0" applyFont="1" applyFill="1"/>
    <xf numFmtId="0" fontId="41" fillId="25" borderId="0" xfId="0" applyFont="1" applyFill="1"/>
    <xf numFmtId="0" fontId="13" fillId="25" borderId="0" xfId="0" applyFont="1" applyFill="1"/>
    <xf numFmtId="0" fontId="14" fillId="25" borderId="0" xfId="0" applyFont="1" applyFill="1"/>
    <xf numFmtId="0" fontId="13" fillId="25" borderId="0" xfId="0" applyFont="1" applyFill="1" applyAlignment="1">
      <alignment horizontal="left" vertical="center"/>
    </xf>
    <xf numFmtId="0" fontId="13" fillId="25" borderId="0" xfId="0" applyFont="1" applyFill="1" applyAlignment="1">
      <alignment horizontal="right" textRotation="90" wrapText="1"/>
    </xf>
    <xf numFmtId="0" fontId="34" fillId="25" borderId="0" xfId="0" applyFont="1" applyFill="1" applyAlignment="1">
      <alignment horizontal="right" textRotation="90" wrapText="1"/>
    </xf>
    <xf numFmtId="0" fontId="13" fillId="25" borderId="0" xfId="0" applyFont="1" applyFill="1" applyAlignment="1">
      <alignment horizontal="center" vertical="center"/>
    </xf>
    <xf numFmtId="4" fontId="14" fillId="25" borderId="11" xfId="0" applyNumberFormat="1" applyFont="1" applyFill="1" applyBorder="1" applyAlignment="1">
      <alignment horizontal="right"/>
    </xf>
    <xf numFmtId="4" fontId="35" fillId="25" borderId="11" xfId="0" applyNumberFormat="1" applyFont="1" applyFill="1" applyBorder="1" applyAlignment="1">
      <alignment horizontal="right"/>
    </xf>
    <xf numFmtId="4" fontId="14" fillId="25" borderId="12" xfId="0" applyNumberFormat="1" applyFont="1" applyFill="1" applyBorder="1" applyAlignment="1">
      <alignment horizontal="right"/>
    </xf>
    <xf numFmtId="0" fontId="14" fillId="25" borderId="11" xfId="0" applyFont="1" applyFill="1" applyBorder="1" applyAlignment="1">
      <alignment horizontal="right"/>
    </xf>
    <xf numFmtId="4" fontId="14" fillId="25" borderId="11" xfId="0" applyNumberFormat="1" applyFont="1" applyFill="1" applyBorder="1"/>
    <xf numFmtId="4" fontId="14" fillId="25" borderId="12" xfId="0" applyNumberFormat="1" applyFont="1" applyFill="1" applyBorder="1"/>
    <xf numFmtId="0" fontId="14" fillId="25" borderId="11" xfId="0" applyFont="1" applyFill="1" applyBorder="1" applyAlignment="1">
      <alignment horizontal="left"/>
    </xf>
    <xf numFmtId="0" fontId="14" fillId="25" borderId="12" xfId="0" applyFont="1" applyFill="1" applyBorder="1" applyAlignment="1">
      <alignment horizontal="left"/>
    </xf>
    <xf numFmtId="0" fontId="42" fillId="25" borderId="0" xfId="0" applyFont="1" applyFill="1"/>
    <xf numFmtId="0" fontId="34" fillId="24" borderId="14" xfId="0" applyFont="1" applyFill="1" applyBorder="1" applyAlignment="1">
      <alignment horizontal="right" textRotation="90"/>
    </xf>
    <xf numFmtId="0" fontId="35" fillId="24" borderId="13" xfId="0" applyFont="1" applyFill="1" applyBorder="1" applyAlignment="1">
      <alignment horizontal="right"/>
    </xf>
    <xf numFmtId="0" fontId="35" fillId="24" borderId="15" xfId="0" applyFont="1" applyFill="1" applyBorder="1" applyAlignment="1">
      <alignment horizontal="right"/>
    </xf>
    <xf numFmtId="0" fontId="43" fillId="0" borderId="0" xfId="97" applyFont="1"/>
    <xf numFmtId="0" fontId="43" fillId="0" borderId="0" xfId="97" applyFont="1"/>
    <xf numFmtId="0" fontId="14" fillId="26" borderId="0" xfId="0" applyFont="1" applyFill="1"/>
    <xf numFmtId="4" fontId="14" fillId="26" borderId="11" xfId="0" applyNumberFormat="1" applyFont="1" applyFill="1" applyBorder="1" applyAlignment="1">
      <alignment horizontal="right"/>
    </xf>
    <xf numFmtId="4" fontId="35" fillId="26" borderId="11" xfId="0" applyNumberFormat="1" applyFont="1" applyFill="1" applyBorder="1" applyAlignment="1">
      <alignment horizontal="right"/>
    </xf>
    <xf numFmtId="4" fontId="14" fillId="26" borderId="12" xfId="0" applyNumberFormat="1" applyFont="1" applyFill="1" applyBorder="1" applyAlignment="1">
      <alignment horizontal="right"/>
    </xf>
    <xf numFmtId="4" fontId="14" fillId="26" borderId="12" xfId="0" applyNumberFormat="1" applyFont="1" applyFill="1" applyBorder="1"/>
    <xf numFmtId="0" fontId="35" fillId="26" borderId="15" xfId="0" applyFont="1" applyFill="1" applyBorder="1" applyAlignment="1">
      <alignment horizontal="right"/>
    </xf>
    <xf numFmtId="0" fontId="14" fillId="26" borderId="11" xfId="0" applyFont="1" applyFill="1" applyBorder="1" applyAlignment="1">
      <alignment horizontal="right"/>
    </xf>
    <xf numFmtId="0" fontId="14" fillId="26" borderId="12" xfId="0" applyFont="1" applyFill="1" applyBorder="1" applyAlignment="1">
      <alignment horizontal="left"/>
    </xf>
    <xf numFmtId="0" fontId="15" fillId="0" borderId="0" xfId="97" applyFont="1"/>
    <xf numFmtId="0" fontId="15" fillId="0" borderId="0" xfId="97" applyFont="1"/>
    <xf numFmtId="0" fontId="15" fillId="0" borderId="0" xfId="97" applyFont="1"/>
    <xf numFmtId="0" fontId="15" fillId="0" borderId="0" xfId="97" applyFont="1"/>
    <xf numFmtId="0" fontId="15" fillId="0" borderId="0" xfId="97" applyFont="1"/>
    <xf numFmtId="0" fontId="13" fillId="25" borderId="0" xfId="97" applyFont="1" applyFill="1" applyAlignment="1">
      <alignment wrapText="1"/>
    </xf>
    <xf numFmtId="0" fontId="15" fillId="25" borderId="0" xfId="97" applyFont="1" applyFill="1"/>
    <xf numFmtId="0" fontId="14" fillId="25" borderId="0" xfId="97" applyFont="1" applyFill="1"/>
    <xf numFmtId="0" fontId="45" fillId="25" borderId="0" xfId="105" applyFont="1" applyFill="1" applyBorder="1" applyAlignment="1">
      <alignment horizontal="left"/>
    </xf>
    <xf numFmtId="0" fontId="44" fillId="25" borderId="0" xfId="105" applyFont="1" applyFill="1" applyBorder="1" applyAlignment="1"/>
    <xf numFmtId="0" fontId="47" fillId="25" borderId="0" xfId="106" applyFont="1" applyFill="1" applyAlignment="1">
      <alignment wrapText="1"/>
    </xf>
    <xf numFmtId="0" fontId="15" fillId="25" borderId="0" xfId="97" applyFont="1" applyFill="1" applyAlignment="1"/>
    <xf numFmtId="0" fontId="15" fillId="27" borderId="19" xfId="97" applyFont="1" applyFill="1" applyBorder="1" applyAlignment="1">
      <alignment horizontal="center" wrapText="1"/>
    </xf>
    <xf numFmtId="0" fontId="46" fillId="25" borderId="0" xfId="106" applyFill="1"/>
    <xf numFmtId="0" fontId="15" fillId="25" borderId="0" xfId="97" applyFont="1" applyFill="1" applyAlignment="1">
      <alignment horizontal="center"/>
    </xf>
    <xf numFmtId="0" fontId="50" fillId="25" borderId="0" xfId="97" applyFont="1" applyFill="1" applyAlignment="1">
      <alignment wrapText="1"/>
    </xf>
    <xf numFmtId="0" fontId="50" fillId="25" borderId="0" xfId="97" applyFont="1" applyFill="1" applyAlignment="1">
      <alignment horizontal="center" wrapText="1"/>
    </xf>
    <xf numFmtId="0" fontId="51" fillId="25" borderId="11" xfId="97" applyFont="1" applyFill="1" applyBorder="1" applyAlignment="1">
      <alignment wrapText="1"/>
    </xf>
    <xf numFmtId="0" fontId="51" fillId="25" borderId="12" xfId="97" applyFont="1" applyFill="1" applyBorder="1" applyAlignment="1">
      <alignment wrapText="1"/>
    </xf>
    <xf numFmtId="0" fontId="15" fillId="29" borderId="0" xfId="97" applyFont="1" applyFill="1" applyBorder="1"/>
    <xf numFmtId="0" fontId="15" fillId="29" borderId="28" xfId="97" applyFont="1" applyFill="1" applyBorder="1"/>
    <xf numFmtId="0" fontId="15" fillId="25" borderId="10" xfId="97" applyFont="1" applyFill="1" applyBorder="1"/>
    <xf numFmtId="0" fontId="52" fillId="25" borderId="0" xfId="97" applyFont="1" applyFill="1"/>
    <xf numFmtId="0" fontId="15" fillId="25" borderId="0" xfId="97" applyFont="1" applyFill="1" applyAlignment="1">
      <alignment wrapText="1"/>
    </xf>
    <xf numFmtId="0" fontId="53" fillId="25" borderId="0" xfId="105" applyFont="1" applyFill="1" applyAlignment="1">
      <alignment horizontal="left"/>
    </xf>
    <xf numFmtId="0" fontId="37" fillId="25" borderId="0" xfId="97" applyFont="1" applyFill="1"/>
    <xf numFmtId="0" fontId="42" fillId="25" borderId="0" xfId="97" applyFont="1" applyFill="1"/>
    <xf numFmtId="0" fontId="38" fillId="0" borderId="10" xfId="47" applyFont="1" applyBorder="1" applyAlignment="1">
      <alignment horizontal="left"/>
    </xf>
    <xf numFmtId="0" fontId="37" fillId="0" borderId="0" xfId="0" applyFont="1" applyAlignment="1">
      <alignment horizontal="left"/>
    </xf>
    <xf numFmtId="0" fontId="40" fillId="25" borderId="0" xfId="0" applyFont="1" applyFill="1" applyAlignment="1">
      <alignment horizontal="right"/>
    </xf>
    <xf numFmtId="0" fontId="40" fillId="25" borderId="0" xfId="0" applyFont="1" applyFill="1" applyAlignment="1">
      <alignment horizontal="left"/>
    </xf>
    <xf numFmtId="0" fontId="37" fillId="25" borderId="0" xfId="97" applyFont="1" applyFill="1" applyAlignment="1">
      <alignment horizontal="left" wrapText="1"/>
    </xf>
    <xf numFmtId="0" fontId="13" fillId="25" borderId="0" xfId="97" applyFont="1" applyFill="1" applyAlignment="1">
      <alignment horizontal="left" wrapText="1"/>
    </xf>
    <xf numFmtId="0" fontId="13" fillId="25" borderId="0" xfId="97" applyFont="1" applyFill="1" applyAlignment="1">
      <alignment horizontal="left"/>
    </xf>
    <xf numFmtId="0" fontId="15" fillId="27" borderId="16" xfId="105" applyFont="1" applyFill="1" applyBorder="1" applyAlignment="1">
      <alignment horizontal="center"/>
    </xf>
    <xf numFmtId="0" fontId="15" fillId="27" borderId="17" xfId="105" applyFont="1" applyFill="1" applyBorder="1" applyAlignment="1">
      <alignment horizontal="center"/>
    </xf>
    <xf numFmtId="0" fontId="15" fillId="27" borderId="18" xfId="105" applyFont="1" applyFill="1" applyBorder="1" applyAlignment="1">
      <alignment horizontal="center"/>
    </xf>
    <xf numFmtId="164" fontId="44" fillId="25" borderId="0" xfId="105" applyNumberFormat="1" applyFont="1" applyFill="1" applyBorder="1" applyAlignment="1">
      <alignment horizontal="center"/>
    </xf>
    <xf numFmtId="0" fontId="47" fillId="25" borderId="0" xfId="106" applyFont="1" applyFill="1" applyAlignment="1">
      <alignment horizontal="left" wrapText="1"/>
    </xf>
    <xf numFmtId="0" fontId="49" fillId="25" borderId="20" xfId="97" applyFont="1" applyFill="1" applyBorder="1" applyAlignment="1">
      <alignment horizontal="center" vertical="center" wrapText="1"/>
    </xf>
    <xf numFmtId="0" fontId="42" fillId="25" borderId="21" xfId="97" applyFont="1" applyFill="1" applyBorder="1" applyAlignment="1">
      <alignment horizontal="center" vertical="center" wrapText="1"/>
    </xf>
    <xf numFmtId="0" fontId="42" fillId="25" borderId="22" xfId="97" applyFont="1" applyFill="1" applyBorder="1" applyAlignment="1">
      <alignment horizontal="center" vertical="center" wrapText="1"/>
    </xf>
    <xf numFmtId="0" fontId="50" fillId="25" borderId="20" xfId="97" applyFont="1" applyFill="1" applyBorder="1" applyAlignment="1">
      <alignment horizontal="center" vertical="center" wrapText="1"/>
    </xf>
    <xf numFmtId="0" fontId="50" fillId="25" borderId="21" xfId="97" applyFont="1" applyFill="1" applyBorder="1" applyAlignment="1">
      <alignment horizontal="center" vertical="center" wrapText="1"/>
    </xf>
    <xf numFmtId="0" fontId="50" fillId="25" borderId="22" xfId="97" applyFont="1" applyFill="1" applyBorder="1" applyAlignment="1">
      <alignment horizontal="center" vertical="center" wrapText="1"/>
    </xf>
    <xf numFmtId="0" fontId="48" fillId="28" borderId="20" xfId="97" applyFont="1" applyFill="1" applyBorder="1" applyAlignment="1">
      <alignment horizontal="left"/>
    </xf>
    <xf numFmtId="0" fontId="48" fillId="28" borderId="21" xfId="97" applyFont="1" applyFill="1" applyBorder="1" applyAlignment="1">
      <alignment horizontal="left"/>
    </xf>
    <xf numFmtId="0" fontId="48" fillId="28" borderId="22" xfId="97" applyFont="1" applyFill="1" applyBorder="1" applyAlignment="1">
      <alignment horizontal="left"/>
    </xf>
    <xf numFmtId="0" fontId="15" fillId="25" borderId="13" xfId="97" applyFont="1" applyFill="1" applyBorder="1" applyAlignment="1">
      <alignment horizontal="center"/>
    </xf>
    <xf numFmtId="0" fontId="15" fillId="25" borderId="11" xfId="97" applyFont="1" applyFill="1" applyBorder="1" applyAlignment="1">
      <alignment horizontal="center"/>
    </xf>
    <xf numFmtId="0" fontId="15" fillId="25" borderId="26" xfId="97" applyFont="1" applyFill="1" applyBorder="1" applyAlignment="1">
      <alignment horizontal="center"/>
    </xf>
    <xf numFmtId="0" fontId="15" fillId="27" borderId="13" xfId="97" applyFont="1" applyFill="1" applyBorder="1" applyAlignment="1">
      <alignment horizontal="center"/>
    </xf>
    <xf numFmtId="0" fontId="15" fillId="27" borderId="11" xfId="97" applyFont="1" applyFill="1" applyBorder="1" applyAlignment="1">
      <alignment horizontal="center"/>
    </xf>
    <xf numFmtId="0" fontId="15" fillId="27" borderId="26" xfId="97" applyFont="1" applyFill="1" applyBorder="1" applyAlignment="1">
      <alignment horizontal="center"/>
    </xf>
    <xf numFmtId="0" fontId="50" fillId="24" borderId="23" xfId="97" applyFont="1" applyFill="1" applyBorder="1" applyAlignment="1">
      <alignment horizontal="center" wrapText="1"/>
    </xf>
    <xf numFmtId="0" fontId="50" fillId="24" borderId="24" xfId="97" applyFont="1" applyFill="1" applyBorder="1" applyAlignment="1">
      <alignment horizontal="center" wrapText="1"/>
    </xf>
    <xf numFmtId="0" fontId="50" fillId="24" borderId="25" xfId="97" applyFont="1" applyFill="1" applyBorder="1" applyAlignment="1">
      <alignment horizontal="center" wrapText="1"/>
    </xf>
    <xf numFmtId="0" fontId="15" fillId="25" borderId="15" xfId="97" applyFont="1" applyFill="1" applyBorder="1" applyAlignment="1">
      <alignment horizontal="center"/>
    </xf>
    <xf numFmtId="0" fontId="15" fillId="25" borderId="12" xfId="97" applyFont="1" applyFill="1" applyBorder="1" applyAlignment="1">
      <alignment horizontal="center"/>
    </xf>
    <xf numFmtId="0" fontId="15" fillId="25" borderId="27" xfId="97" applyFont="1" applyFill="1" applyBorder="1" applyAlignment="1">
      <alignment horizontal="center"/>
    </xf>
    <xf numFmtId="0" fontId="15" fillId="27" borderId="15" xfId="97" applyFont="1" applyFill="1" applyBorder="1" applyAlignment="1">
      <alignment horizontal="center"/>
    </xf>
    <xf numFmtId="0" fontId="15" fillId="27" borderId="12" xfId="97" applyFont="1" applyFill="1" applyBorder="1" applyAlignment="1">
      <alignment horizontal="center"/>
    </xf>
    <xf numFmtId="0" fontId="15" fillId="27" borderId="27" xfId="97" applyFont="1" applyFill="1" applyBorder="1" applyAlignment="1">
      <alignment horizontal="center"/>
    </xf>
  </cellXfs>
  <cellStyles count="107">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6" xr:uid="{55D3EC9B-182C-4DA2-BD6A-EDB7211B69D2}"/>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8879C990-981E-42FF-96D4-C8A19D5D308B}"/>
    <cellStyle name="Normal 4 11" xfId="103" xr:uid="{00000000-0005-0000-0000-00004C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2D910C57-834C-4A56-8D38-4E9C7A9CE626}"/>
    <cellStyle name="Normal 6" xfId="98" xr:uid="{F9926BDB-0163-4D5A-8426-14A00A0F239F}"/>
    <cellStyle name="Normal 7" xfId="102" xr:uid="{00000000-0005-0000-0000-000095000000}"/>
    <cellStyle name="Normal 8" xfId="105" xr:uid="{EA70B04F-E308-4F68-AD70-59E80DE82425}"/>
    <cellStyle name="Note 2" xfId="5" xr:uid="{00000000-0005-0000-0000-000056000000}"/>
    <cellStyle name="Note 3" xfId="89" xr:uid="{00000000-0005-0000-0000-000057000000}"/>
    <cellStyle name="Note 4" xfId="42" xr:uid="{00000000-0005-0000-0000-000058000000}"/>
    <cellStyle name="Note 4 2" xfId="99" xr:uid="{083B2A90-0EB3-4598-806C-073F3813D9CF}"/>
    <cellStyle name="Output 2" xfId="84" xr:uid="{00000000-0005-0000-0000-000059000000}"/>
    <cellStyle name="Output 3" xfId="43" xr:uid="{00000000-0005-0000-0000-00005A000000}"/>
    <cellStyle name="Percent 2" xfId="101" xr:uid="{1FB43289-FFF2-4700-BD05-2A2B71407BD9}"/>
    <cellStyle name="Percent 3" xfId="104" xr:uid="{00000000-0005-0000-0000-000097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99AC494C-6942-4BC1-9B18-A2ED1811A2BF}"/>
            </a:ext>
          </a:extLst>
        </xdr:cNvPr>
        <xdr:cNvSpPr txBox="1"/>
      </xdr:nvSpPr>
      <xdr:spPr>
        <a:xfrm>
          <a:off x="807720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
  <sheetViews>
    <sheetView workbookViewId="0">
      <selection activeCell="I6" sqref="I6"/>
    </sheetView>
  </sheetViews>
  <sheetFormatPr defaultRowHeight="12.75" x14ac:dyDescent="0.2"/>
  <cols>
    <col min="1" max="3" width="9.42578125" customWidth="1"/>
    <col min="4" max="8" width="8.85546875" customWidth="1"/>
    <col min="9" max="9" width="9.42578125" customWidth="1"/>
  </cols>
  <sheetData>
    <row r="1" spans="1:9" ht="15.75" x14ac:dyDescent="0.25">
      <c r="A1" s="8" t="s">
        <v>0</v>
      </c>
      <c r="B1" s="3"/>
      <c r="C1" s="3"/>
      <c r="D1" s="3"/>
      <c r="E1" s="1"/>
      <c r="F1" s="1"/>
      <c r="G1" s="1"/>
      <c r="H1" s="1"/>
      <c r="I1" s="1"/>
    </row>
    <row r="2" spans="1:9" ht="15.75" x14ac:dyDescent="0.25">
      <c r="A2" s="1"/>
    </row>
    <row r="3" spans="1:9" s="2" customFormat="1" x14ac:dyDescent="0.2">
      <c r="A3" s="66"/>
      <c r="B3" s="66"/>
      <c r="C3" s="66"/>
      <c r="D3" s="4" t="s">
        <v>7</v>
      </c>
      <c r="E3" s="5" t="s">
        <v>8</v>
      </c>
      <c r="F3" s="5" t="s">
        <v>9</v>
      </c>
      <c r="G3" s="5" t="s">
        <v>10</v>
      </c>
      <c r="H3" s="5" t="s">
        <v>11</v>
      </c>
      <c r="I3" s="6" t="s">
        <v>12</v>
      </c>
    </row>
    <row r="4" spans="1:9" x14ac:dyDescent="0.2">
      <c r="A4" s="67" t="s">
        <v>24</v>
      </c>
      <c r="B4" s="67"/>
      <c r="C4" s="67"/>
      <c r="D4" s="29">
        <v>0</v>
      </c>
      <c r="E4" s="40">
        <v>10</v>
      </c>
      <c r="F4" s="40">
        <v>15</v>
      </c>
      <c r="G4" s="40">
        <v>6</v>
      </c>
      <c r="H4" s="40">
        <v>6</v>
      </c>
      <c r="I4" s="7">
        <f>SUM(E4:H4)</f>
        <v>37</v>
      </c>
    </row>
    <row r="5" spans="1:9" x14ac:dyDescent="0.2">
      <c r="A5" s="67" t="s">
        <v>25</v>
      </c>
      <c r="B5" s="67"/>
      <c r="C5" s="67"/>
      <c r="D5" s="29">
        <v>0</v>
      </c>
      <c r="E5" s="40">
        <v>15</v>
      </c>
      <c r="F5" s="40">
        <v>20</v>
      </c>
      <c r="G5" s="40">
        <v>8</v>
      </c>
      <c r="H5" s="40">
        <v>10</v>
      </c>
      <c r="I5" s="7">
        <f t="shared" ref="I5:I6" si="0">SUM(E5:H5)</f>
        <v>53</v>
      </c>
    </row>
    <row r="6" spans="1:9" x14ac:dyDescent="0.2">
      <c r="A6" s="67" t="s">
        <v>26</v>
      </c>
      <c r="B6" s="67"/>
      <c r="C6" s="67"/>
      <c r="D6" s="29">
        <v>0</v>
      </c>
      <c r="E6" s="40">
        <v>15</v>
      </c>
      <c r="F6" s="40">
        <v>15</v>
      </c>
      <c r="G6" s="40">
        <v>4</v>
      </c>
      <c r="H6" s="40">
        <v>4</v>
      </c>
      <c r="I6" s="7">
        <f t="shared" si="0"/>
        <v>38</v>
      </c>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workbookViewId="0">
      <selection activeCell="E4" sqref="E4:H6"/>
    </sheetView>
  </sheetViews>
  <sheetFormatPr defaultRowHeight="12.75" x14ac:dyDescent="0.2"/>
  <sheetData>
    <row r="1" spans="1:15" ht="15.75" x14ac:dyDescent="0.25">
      <c r="A1" s="8" t="s">
        <v>0</v>
      </c>
      <c r="B1" s="3"/>
      <c r="C1" s="3"/>
      <c r="D1" s="3"/>
      <c r="E1" s="1"/>
      <c r="F1" s="1"/>
      <c r="G1" s="1"/>
      <c r="H1" s="1"/>
      <c r="I1" s="1"/>
      <c r="J1" s="1"/>
    </row>
    <row r="2" spans="1:15" ht="15.75" x14ac:dyDescent="0.25">
      <c r="A2" s="1"/>
    </row>
    <row r="3" spans="1:15" x14ac:dyDescent="0.2">
      <c r="A3" s="66"/>
      <c r="B3" s="66"/>
      <c r="C3" s="66"/>
      <c r="D3" s="4" t="s">
        <v>7</v>
      </c>
      <c r="E3" s="5" t="s">
        <v>8</v>
      </c>
      <c r="F3" s="5" t="s">
        <v>9</v>
      </c>
      <c r="G3" s="5" t="s">
        <v>10</v>
      </c>
      <c r="H3" s="5" t="s">
        <v>11</v>
      </c>
      <c r="I3" s="6" t="s">
        <v>12</v>
      </c>
      <c r="J3" s="2"/>
      <c r="K3" s="2"/>
      <c r="L3" s="2"/>
      <c r="M3" s="2"/>
      <c r="N3" s="2"/>
      <c r="O3" s="2"/>
    </row>
    <row r="4" spans="1:15" x14ac:dyDescent="0.2">
      <c r="A4" s="67" t="s">
        <v>24</v>
      </c>
      <c r="B4" s="67"/>
      <c r="C4" s="67"/>
      <c r="D4" s="29">
        <v>0</v>
      </c>
      <c r="E4" s="41">
        <v>10</v>
      </c>
      <c r="F4" s="41">
        <v>5</v>
      </c>
      <c r="G4" s="41">
        <v>4</v>
      </c>
      <c r="H4" s="41">
        <v>6</v>
      </c>
      <c r="I4" s="7">
        <f>SUM(E4:H4)</f>
        <v>25</v>
      </c>
    </row>
    <row r="5" spans="1:15" x14ac:dyDescent="0.2">
      <c r="A5" s="67" t="s">
        <v>25</v>
      </c>
      <c r="B5" s="67"/>
      <c r="C5" s="67"/>
      <c r="D5" s="29">
        <v>0</v>
      </c>
      <c r="E5" s="41">
        <v>25</v>
      </c>
      <c r="F5" s="41">
        <v>25</v>
      </c>
      <c r="G5" s="41">
        <v>8</v>
      </c>
      <c r="H5" s="41">
        <v>10</v>
      </c>
      <c r="I5" s="7">
        <f t="shared" ref="I5:I6" si="0">SUM(E5:H5)</f>
        <v>68</v>
      </c>
    </row>
    <row r="6" spans="1:15" x14ac:dyDescent="0.2">
      <c r="A6" s="67" t="s">
        <v>26</v>
      </c>
      <c r="B6" s="67"/>
      <c r="C6" s="67"/>
      <c r="D6" s="29">
        <v>0</v>
      </c>
      <c r="E6" s="41">
        <v>5</v>
      </c>
      <c r="F6" s="41">
        <v>10</v>
      </c>
      <c r="G6" s="41">
        <v>4</v>
      </c>
      <c r="H6" s="41">
        <v>2</v>
      </c>
      <c r="I6" s="7">
        <f t="shared" si="0"/>
        <v>21</v>
      </c>
    </row>
  </sheetData>
  <mergeCells count="4">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5"/>
  <sheetViews>
    <sheetView workbookViewId="0">
      <selection activeCell="P25" sqref="P25"/>
    </sheetView>
  </sheetViews>
  <sheetFormatPr defaultRowHeight="12.75" x14ac:dyDescent="0.2"/>
  <sheetData>
    <row r="1" spans="1:15" ht="15.75" x14ac:dyDescent="0.25">
      <c r="A1" s="8" t="s">
        <v>0</v>
      </c>
      <c r="B1" s="3"/>
      <c r="C1" s="3"/>
      <c r="D1" s="3"/>
      <c r="E1" s="1"/>
      <c r="F1" s="1"/>
      <c r="G1" s="1"/>
      <c r="H1" s="1"/>
      <c r="I1" s="1"/>
      <c r="J1" s="1"/>
    </row>
    <row r="2" spans="1:15" ht="15.75" x14ac:dyDescent="0.25">
      <c r="A2" s="1"/>
    </row>
    <row r="3" spans="1:15" x14ac:dyDescent="0.2">
      <c r="A3" s="66"/>
      <c r="B3" s="66"/>
      <c r="C3" s="66"/>
      <c r="D3" s="4" t="s">
        <v>7</v>
      </c>
      <c r="E3" s="5" t="s">
        <v>8</v>
      </c>
      <c r="F3" s="5" t="s">
        <v>9</v>
      </c>
      <c r="G3" s="5" t="s">
        <v>10</v>
      </c>
      <c r="H3" s="5" t="s">
        <v>11</v>
      </c>
      <c r="I3" s="6" t="s">
        <v>12</v>
      </c>
      <c r="J3" s="2"/>
      <c r="K3" s="2"/>
      <c r="L3" s="2"/>
      <c r="M3" s="2"/>
      <c r="N3" s="2"/>
      <c r="O3" s="2"/>
    </row>
    <row r="4" spans="1:15" x14ac:dyDescent="0.2">
      <c r="A4" s="67" t="s">
        <v>24</v>
      </c>
      <c r="B4" s="67"/>
      <c r="C4" s="67"/>
      <c r="D4" s="29">
        <v>0</v>
      </c>
      <c r="E4" s="43">
        <v>15.5</v>
      </c>
      <c r="F4" s="43">
        <v>15</v>
      </c>
      <c r="G4" s="43">
        <v>6.2</v>
      </c>
      <c r="H4" s="43">
        <v>6.4</v>
      </c>
      <c r="I4" s="7">
        <f>SUM(E4:H4)</f>
        <v>43.1</v>
      </c>
    </row>
    <row r="5" spans="1:15" x14ac:dyDescent="0.2">
      <c r="A5" s="67" t="s">
        <v>25</v>
      </c>
      <c r="B5" s="67"/>
      <c r="C5" s="67"/>
      <c r="D5" s="29">
        <v>0</v>
      </c>
      <c r="E5" s="43">
        <v>17</v>
      </c>
      <c r="F5" s="43">
        <v>22</v>
      </c>
      <c r="G5" s="43">
        <v>8.8000000000000007</v>
      </c>
      <c r="H5" s="43">
        <v>9</v>
      </c>
      <c r="I5" s="7">
        <f t="shared" ref="I5:I6" si="0">SUM(E5:H5)</f>
        <v>56.8</v>
      </c>
    </row>
    <row r="6" spans="1:15" x14ac:dyDescent="0.2">
      <c r="A6" s="67" t="s">
        <v>26</v>
      </c>
      <c r="B6" s="67"/>
      <c r="C6" s="67"/>
      <c r="D6" s="29">
        <v>0</v>
      </c>
      <c r="E6" s="43">
        <v>15</v>
      </c>
      <c r="F6" s="43">
        <v>15</v>
      </c>
      <c r="G6" s="43">
        <v>6</v>
      </c>
      <c r="H6" s="43">
        <v>6</v>
      </c>
      <c r="I6" s="7">
        <f t="shared" si="0"/>
        <v>42</v>
      </c>
    </row>
    <row r="25" spans="16:16" x14ac:dyDescent="0.2">
      <c r="P25">
        <v>3</v>
      </c>
    </row>
  </sheetData>
  <mergeCells count="4">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
  <sheetViews>
    <sheetView workbookViewId="0">
      <selection activeCell="E4" sqref="E4:H6"/>
    </sheetView>
  </sheetViews>
  <sheetFormatPr defaultRowHeight="12.75" x14ac:dyDescent="0.2"/>
  <sheetData>
    <row r="1" spans="1:15" ht="15.75" x14ac:dyDescent="0.25">
      <c r="A1" s="8" t="s">
        <v>0</v>
      </c>
      <c r="B1" s="3"/>
      <c r="C1" s="3"/>
      <c r="D1" s="3"/>
      <c r="E1" s="1"/>
      <c r="F1" s="1"/>
      <c r="G1" s="1"/>
      <c r="H1" s="1"/>
      <c r="I1" s="1"/>
      <c r="J1" s="1"/>
    </row>
    <row r="2" spans="1:15" ht="15.75" x14ac:dyDescent="0.25">
      <c r="A2" s="1"/>
    </row>
    <row r="3" spans="1:15" x14ac:dyDescent="0.2">
      <c r="A3" s="66"/>
      <c r="B3" s="66"/>
      <c r="C3" s="66"/>
      <c r="D3" s="4" t="s">
        <v>7</v>
      </c>
      <c r="E3" s="5" t="s">
        <v>8</v>
      </c>
      <c r="F3" s="5" t="s">
        <v>9</v>
      </c>
      <c r="G3" s="5" t="s">
        <v>10</v>
      </c>
      <c r="H3" s="5" t="s">
        <v>11</v>
      </c>
      <c r="I3" s="6" t="s">
        <v>12</v>
      </c>
      <c r="J3" s="2"/>
      <c r="K3" s="2"/>
      <c r="L3" s="2"/>
      <c r="M3" s="2"/>
      <c r="N3" s="2"/>
      <c r="O3" s="2"/>
    </row>
    <row r="4" spans="1:15" x14ac:dyDescent="0.2">
      <c r="A4" s="67" t="s">
        <v>24</v>
      </c>
      <c r="B4" s="67"/>
      <c r="C4" s="67"/>
      <c r="D4" s="29">
        <v>0</v>
      </c>
      <c r="E4" s="42">
        <v>10</v>
      </c>
      <c r="F4" s="42">
        <v>5</v>
      </c>
      <c r="G4" s="42">
        <v>4</v>
      </c>
      <c r="H4" s="42">
        <v>2</v>
      </c>
      <c r="I4" s="7">
        <f>SUM(E4:H4)</f>
        <v>21</v>
      </c>
    </row>
    <row r="5" spans="1:15" x14ac:dyDescent="0.2">
      <c r="A5" s="67" t="s">
        <v>25</v>
      </c>
      <c r="B5" s="67"/>
      <c r="C5" s="67"/>
      <c r="D5" s="29">
        <v>0</v>
      </c>
      <c r="E5" s="42">
        <v>25</v>
      </c>
      <c r="F5" s="42">
        <v>22.5</v>
      </c>
      <c r="G5" s="42">
        <v>10</v>
      </c>
      <c r="H5" s="42">
        <v>10</v>
      </c>
      <c r="I5" s="7">
        <f t="shared" ref="I5:I6" si="0">SUM(E5:H5)</f>
        <v>67.5</v>
      </c>
    </row>
    <row r="6" spans="1:15" x14ac:dyDescent="0.2">
      <c r="A6" s="67" t="s">
        <v>26</v>
      </c>
      <c r="B6" s="67"/>
      <c r="C6" s="67"/>
      <c r="D6" s="29">
        <v>0</v>
      </c>
      <c r="E6" s="42">
        <v>5</v>
      </c>
      <c r="F6" s="42">
        <v>5</v>
      </c>
      <c r="G6" s="42">
        <v>4</v>
      </c>
      <c r="H6" s="42">
        <v>2</v>
      </c>
      <c r="I6" s="7">
        <f t="shared" si="0"/>
        <v>16</v>
      </c>
    </row>
  </sheetData>
  <mergeCells count="4">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K6"/>
  <sheetViews>
    <sheetView workbookViewId="0">
      <selection activeCell="E50" sqref="E50"/>
    </sheetView>
  </sheetViews>
  <sheetFormatPr defaultRowHeight="12.75" x14ac:dyDescent="0.2"/>
  <sheetData>
    <row r="1" spans="1:11" ht="15.75" x14ac:dyDescent="0.25">
      <c r="A1" s="8" t="s">
        <v>0</v>
      </c>
      <c r="B1" s="3"/>
      <c r="C1" s="3"/>
      <c r="D1" s="3"/>
      <c r="E1" s="1"/>
      <c r="F1" s="1"/>
      <c r="G1" s="1"/>
      <c r="H1" s="1"/>
      <c r="I1" s="1"/>
      <c r="J1" s="1"/>
    </row>
    <row r="2" spans="1:11" ht="15.75" x14ac:dyDescent="0.25">
      <c r="A2" s="1"/>
    </row>
    <row r="3" spans="1:11" x14ac:dyDescent="0.2">
      <c r="A3" s="66"/>
      <c r="B3" s="66"/>
      <c r="C3" s="66"/>
      <c r="D3" s="4" t="s">
        <v>7</v>
      </c>
      <c r="E3" s="5" t="s">
        <v>8</v>
      </c>
      <c r="F3" s="5" t="s">
        <v>9</v>
      </c>
      <c r="G3" s="5" t="s">
        <v>10</v>
      </c>
      <c r="H3" s="5" t="s">
        <v>11</v>
      </c>
      <c r="I3" s="6" t="s">
        <v>12</v>
      </c>
      <c r="J3" s="2"/>
      <c r="K3" s="2"/>
    </row>
    <row r="4" spans="1:11" x14ac:dyDescent="0.2">
      <c r="A4" s="67" t="s">
        <v>24</v>
      </c>
      <c r="B4" s="67"/>
      <c r="C4" s="67"/>
      <c r="D4" s="30">
        <v>24</v>
      </c>
      <c r="E4" s="39">
        <v>25</v>
      </c>
      <c r="F4" s="39">
        <v>20</v>
      </c>
      <c r="G4" s="39">
        <v>6</v>
      </c>
      <c r="H4" s="39">
        <v>6</v>
      </c>
      <c r="I4" s="7">
        <f>SUM(E4:H4)</f>
        <v>57</v>
      </c>
    </row>
    <row r="5" spans="1:11" x14ac:dyDescent="0.2">
      <c r="A5" s="67" t="s">
        <v>25</v>
      </c>
      <c r="B5" s="67"/>
      <c r="C5" s="67"/>
      <c r="D5" s="30">
        <v>24</v>
      </c>
      <c r="E5" s="39">
        <v>25</v>
      </c>
      <c r="F5" s="39">
        <v>25</v>
      </c>
      <c r="G5" s="39">
        <v>6</v>
      </c>
      <c r="H5" s="39">
        <v>8</v>
      </c>
      <c r="I5" s="7">
        <f t="shared" ref="I5:I6" si="0">SUM(E5:H5)</f>
        <v>64</v>
      </c>
    </row>
    <row r="6" spans="1:11" x14ac:dyDescent="0.2">
      <c r="A6" s="67" t="s">
        <v>26</v>
      </c>
      <c r="B6" s="67"/>
      <c r="C6" s="67"/>
      <c r="D6" s="30">
        <v>24</v>
      </c>
      <c r="E6" s="39">
        <v>25</v>
      </c>
      <c r="F6" s="39">
        <v>15</v>
      </c>
      <c r="G6" s="39">
        <v>6</v>
      </c>
      <c r="H6" s="39">
        <v>6</v>
      </c>
      <c r="I6" s="7">
        <f t="shared" si="0"/>
        <v>52</v>
      </c>
    </row>
  </sheetData>
  <mergeCells count="4">
    <mergeCell ref="A3:C3"/>
    <mergeCell ref="A4:C4"/>
    <mergeCell ref="A5:C5"/>
    <mergeCell ref="A6: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9"/>
  <sheetViews>
    <sheetView tabSelected="1" workbookViewId="0">
      <selection activeCell="C21" sqref="C21"/>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13</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69" t="s">
        <v>23</v>
      </c>
      <c r="B3" s="69"/>
      <c r="C3" s="69"/>
      <c r="D3" s="69"/>
      <c r="E3" s="69"/>
      <c r="F3" s="69"/>
      <c r="G3" s="69"/>
      <c r="H3" s="69"/>
      <c r="I3" s="11"/>
      <c r="J3" s="11"/>
    </row>
    <row r="4" spans="1:15" x14ac:dyDescent="0.2">
      <c r="A4" s="10"/>
      <c r="B4" s="10"/>
      <c r="C4" s="10"/>
      <c r="D4" s="10"/>
      <c r="E4" s="10"/>
      <c r="F4" s="10"/>
      <c r="G4" s="10"/>
      <c r="H4" s="10"/>
    </row>
    <row r="5" spans="1:15" ht="15.75" x14ac:dyDescent="0.25">
      <c r="G5" s="68" t="s">
        <v>19</v>
      </c>
      <c r="H5" s="68"/>
      <c r="I5" s="11"/>
      <c r="J5" s="11"/>
      <c r="K5" s="68" t="s">
        <v>20</v>
      </c>
      <c r="L5" s="68"/>
      <c r="M5" s="11"/>
      <c r="N5" s="68" t="s">
        <v>21</v>
      </c>
      <c r="O5" s="68"/>
    </row>
    <row r="6" spans="1:15" s="16" customFormat="1" ht="135" customHeight="1" x14ac:dyDescent="0.2">
      <c r="A6" s="13"/>
      <c r="B6" s="14" t="s">
        <v>2</v>
      </c>
      <c r="C6" s="14" t="s">
        <v>3</v>
      </c>
      <c r="D6" s="14" t="s">
        <v>4</v>
      </c>
      <c r="E6" s="14" t="s">
        <v>5</v>
      </c>
      <c r="F6" s="15" t="s">
        <v>6</v>
      </c>
      <c r="G6" s="14" t="s">
        <v>14</v>
      </c>
      <c r="H6" s="26" t="s">
        <v>15</v>
      </c>
      <c r="J6" s="15" t="str">
        <f>F6</f>
        <v>Evaluator 5</v>
      </c>
      <c r="K6" s="14" t="s">
        <v>17</v>
      </c>
      <c r="L6" s="26" t="s">
        <v>16</v>
      </c>
      <c r="N6" s="14" t="s">
        <v>1</v>
      </c>
      <c r="O6" s="26" t="s">
        <v>18</v>
      </c>
    </row>
    <row r="7" spans="1:15" ht="16.5" customHeight="1" x14ac:dyDescent="0.2">
      <c r="A7" s="23" t="str">
        <f>'5'!A4:D4</f>
        <v>Earthwise</v>
      </c>
      <c r="B7" s="17">
        <f>'1'!I4</f>
        <v>37</v>
      </c>
      <c r="C7" s="17">
        <f>'2'!I4</f>
        <v>25</v>
      </c>
      <c r="D7" s="17">
        <f>'3'!I4</f>
        <v>43.1</v>
      </c>
      <c r="E7" s="17">
        <f>'4'!I4</f>
        <v>21</v>
      </c>
      <c r="F7" s="18">
        <f>'5'!I4</f>
        <v>57</v>
      </c>
      <c r="G7" s="17">
        <f>AVERAGE(B7:F7)</f>
        <v>36.619999999999997</v>
      </c>
      <c r="H7" s="27">
        <f>RANK(G7,$G$7:$G$9,0)</f>
        <v>2</v>
      </c>
      <c r="J7" s="20">
        <f>'5'!D4</f>
        <v>24</v>
      </c>
      <c r="K7" s="17">
        <f>AVERAGE(J7)</f>
        <v>24</v>
      </c>
      <c r="L7" s="27">
        <f>RANK(K7,$K$7:$K$9,0)</f>
        <v>1</v>
      </c>
      <c r="N7" s="21">
        <f>G7+K7</f>
        <v>60.62</v>
      </c>
      <c r="O7" s="27">
        <f>RANK(N7,$N$7:$N$9,0)</f>
        <v>2</v>
      </c>
    </row>
    <row r="8" spans="1:15" s="31" customFormat="1" ht="16.5" customHeight="1" x14ac:dyDescent="0.2">
      <c r="A8" s="38" t="str">
        <f>'5'!A5:D5</f>
        <v>Mueller</v>
      </c>
      <c r="B8" s="34">
        <f>'1'!I5</f>
        <v>53</v>
      </c>
      <c r="C8" s="32">
        <f>'2'!I5</f>
        <v>68</v>
      </c>
      <c r="D8" s="32">
        <f>'3'!I5</f>
        <v>56.8</v>
      </c>
      <c r="E8" s="32">
        <f>'4'!I5</f>
        <v>67.5</v>
      </c>
      <c r="F8" s="33">
        <f>'5'!I5</f>
        <v>64</v>
      </c>
      <c r="G8" s="34">
        <f>AVERAGE(B8:F8)</f>
        <v>61.86</v>
      </c>
      <c r="H8" s="36">
        <f>RANK(G8,$G$7:$G$9,0)</f>
        <v>1</v>
      </c>
      <c r="J8" s="37">
        <f>'5'!D5</f>
        <v>24</v>
      </c>
      <c r="K8" s="34">
        <f t="shared" ref="K8:K9" si="0">AVERAGE(J8)</f>
        <v>24</v>
      </c>
      <c r="L8" s="36">
        <f>RANK(K8,$K$7:$K$9,0)</f>
        <v>1</v>
      </c>
      <c r="N8" s="35">
        <f t="shared" ref="N8:N9" si="1">G8+K8</f>
        <v>85.86</v>
      </c>
      <c r="O8" s="36">
        <f>RANK(N8,$N$7:$N$9,0)</f>
        <v>1</v>
      </c>
    </row>
    <row r="9" spans="1:15" ht="16.5" customHeight="1" x14ac:dyDescent="0.2">
      <c r="A9" s="24" t="str">
        <f>'5'!A6:D6</f>
        <v>Trend Aqua</v>
      </c>
      <c r="B9" s="19">
        <f>'1'!I6</f>
        <v>38</v>
      </c>
      <c r="C9" s="17">
        <f>'2'!I6</f>
        <v>21</v>
      </c>
      <c r="D9" s="17">
        <f>'3'!I6</f>
        <v>42</v>
      </c>
      <c r="E9" s="17">
        <f>'4'!I6</f>
        <v>16</v>
      </c>
      <c r="F9" s="18">
        <f>'5'!I6</f>
        <v>52</v>
      </c>
      <c r="G9" s="19">
        <f>AVERAGE(B9:F9)</f>
        <v>33.799999999999997</v>
      </c>
      <c r="H9" s="28">
        <f>RANK(G9,$G$7:$G$9,0)</f>
        <v>3</v>
      </c>
      <c r="J9" s="20">
        <f>'5'!D6</f>
        <v>24</v>
      </c>
      <c r="K9" s="19">
        <f t="shared" si="0"/>
        <v>24</v>
      </c>
      <c r="L9" s="28">
        <f>RANK(K9,$K$7:$K$9,0)</f>
        <v>1</v>
      </c>
      <c r="N9" s="22">
        <f t="shared" si="1"/>
        <v>57.8</v>
      </c>
      <c r="O9" s="28">
        <f>RANK(N9,$N$7:$N$9,0)</f>
        <v>3</v>
      </c>
    </row>
    <row r="28" spans="1:1" x14ac:dyDescent="0.2">
      <c r="A28" s="25" t="s">
        <v>22</v>
      </c>
    </row>
    <row r="29" spans="1:1" x14ac:dyDescent="0.2">
      <c r="A29" s="25"/>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89D6B-ECE0-44A9-BBF8-39484C623507}">
  <dimension ref="A1:P48"/>
  <sheetViews>
    <sheetView zoomScaleNormal="100" workbookViewId="0">
      <selection activeCell="A2" sqref="A2:I2"/>
    </sheetView>
  </sheetViews>
  <sheetFormatPr defaultRowHeight="12.75" x14ac:dyDescent="0.2"/>
  <cols>
    <col min="1" max="1" width="20.7109375" style="45" customWidth="1"/>
    <col min="2" max="2" width="13.85546875" style="45" bestFit="1" customWidth="1"/>
    <col min="3" max="16" width="9.5703125" style="45" customWidth="1"/>
    <col min="17" max="16384" width="9.140625" style="45"/>
  </cols>
  <sheetData>
    <row r="1" spans="1:16" ht="15.75" customHeight="1" x14ac:dyDescent="0.25">
      <c r="A1" s="71" t="s">
        <v>27</v>
      </c>
      <c r="B1" s="71"/>
      <c r="C1" s="71"/>
      <c r="D1" s="71"/>
      <c r="E1" s="71"/>
      <c r="F1" s="71"/>
      <c r="G1" s="71"/>
      <c r="H1" s="71"/>
      <c r="I1" s="71"/>
      <c r="J1" s="44"/>
    </row>
    <row r="2" spans="1:16" ht="15.75" x14ac:dyDescent="0.25">
      <c r="A2" s="72" t="s">
        <v>23</v>
      </c>
      <c r="B2" s="72"/>
      <c r="C2" s="72"/>
      <c r="D2" s="72"/>
      <c r="E2" s="72"/>
      <c r="F2" s="72"/>
      <c r="G2" s="72"/>
      <c r="H2" s="72"/>
      <c r="I2" s="72"/>
      <c r="J2" s="46"/>
    </row>
    <row r="3" spans="1:16" x14ac:dyDescent="0.2">
      <c r="A3" s="47" t="s">
        <v>28</v>
      </c>
      <c r="B3" s="73"/>
      <c r="C3" s="74"/>
      <c r="D3" s="75"/>
    </row>
    <row r="4" spans="1:16" ht="15" customHeight="1" x14ac:dyDescent="0.2">
      <c r="A4" s="47" t="s">
        <v>29</v>
      </c>
      <c r="B4" s="76" t="s">
        <v>30</v>
      </c>
      <c r="C4" s="76"/>
      <c r="D4" s="76"/>
      <c r="E4" s="48"/>
    </row>
    <row r="5" spans="1:16" ht="20.25" customHeight="1" x14ac:dyDescent="0.25">
      <c r="A5" s="77" t="s">
        <v>31</v>
      </c>
      <c r="B5" s="77"/>
      <c r="C5" s="49"/>
      <c r="D5" s="49"/>
      <c r="E5" s="49"/>
      <c r="F5" s="49"/>
      <c r="G5" s="49"/>
      <c r="H5" s="50"/>
      <c r="I5" s="50"/>
    </row>
    <row r="6" spans="1:16" ht="24.75" customHeight="1" x14ac:dyDescent="0.2">
      <c r="A6" s="51"/>
      <c r="B6" s="70" t="s">
        <v>32</v>
      </c>
      <c r="C6" s="70"/>
      <c r="D6" s="70"/>
      <c r="E6" s="70"/>
      <c r="F6" s="70"/>
      <c r="G6" s="70"/>
      <c r="H6" s="70"/>
      <c r="I6" s="70"/>
    </row>
    <row r="7" spans="1:16" ht="15" customHeight="1" x14ac:dyDescent="0.25">
      <c r="B7" s="52"/>
    </row>
    <row r="8" spans="1:16" ht="15" customHeight="1" x14ac:dyDescent="0.25">
      <c r="B8" s="52"/>
    </row>
    <row r="9" spans="1:16" ht="15" customHeight="1" x14ac:dyDescent="0.25">
      <c r="B9" s="52"/>
    </row>
    <row r="10" spans="1:16" ht="15" customHeight="1" x14ac:dyDescent="0.2"/>
    <row r="11" spans="1:16" ht="11.25" customHeight="1" thickBot="1" x14ac:dyDescent="0.25"/>
    <row r="12" spans="1:16" s="53" customFormat="1" ht="13.5" thickBot="1" x14ac:dyDescent="0.25">
      <c r="B12" s="84" t="s">
        <v>33</v>
      </c>
      <c r="C12" s="85"/>
      <c r="D12" s="86"/>
      <c r="E12" s="84" t="s">
        <v>34</v>
      </c>
      <c r="F12" s="85"/>
      <c r="G12" s="86"/>
      <c r="H12" s="84" t="s">
        <v>35</v>
      </c>
      <c r="I12" s="85"/>
      <c r="J12" s="86"/>
      <c r="K12" s="84" t="s">
        <v>36</v>
      </c>
      <c r="L12" s="85"/>
      <c r="M12" s="86"/>
      <c r="N12" s="84" t="s">
        <v>37</v>
      </c>
      <c r="O12" s="85"/>
      <c r="P12" s="86"/>
    </row>
    <row r="13" spans="1:16" s="53" customFormat="1" ht="112.5" customHeight="1" x14ac:dyDescent="0.2">
      <c r="B13" s="78" t="s">
        <v>45</v>
      </c>
      <c r="C13" s="79"/>
      <c r="D13" s="80"/>
      <c r="E13" s="81" t="s">
        <v>38</v>
      </c>
      <c r="F13" s="82"/>
      <c r="G13" s="83"/>
      <c r="H13" s="81" t="s">
        <v>39</v>
      </c>
      <c r="I13" s="82"/>
      <c r="J13" s="83"/>
      <c r="K13" s="81" t="s">
        <v>40</v>
      </c>
      <c r="L13" s="82"/>
      <c r="M13" s="83"/>
      <c r="N13" s="81" t="s">
        <v>41</v>
      </c>
      <c r="O13" s="82"/>
      <c r="P13" s="83"/>
    </row>
    <row r="14" spans="1:16" s="55" customFormat="1" ht="11.25" customHeight="1" x14ac:dyDescent="0.2">
      <c r="A14" s="54"/>
      <c r="B14" s="93" t="s">
        <v>42</v>
      </c>
      <c r="C14" s="94"/>
      <c r="D14" s="95"/>
      <c r="E14" s="93" t="s">
        <v>42</v>
      </c>
      <c r="F14" s="94"/>
      <c r="G14" s="95"/>
      <c r="H14" s="93" t="s">
        <v>42</v>
      </c>
      <c r="I14" s="94"/>
      <c r="J14" s="95"/>
      <c r="K14" s="93" t="s">
        <v>42</v>
      </c>
      <c r="L14" s="94"/>
      <c r="M14" s="95"/>
      <c r="N14" s="93" t="s">
        <v>42</v>
      </c>
      <c r="O14" s="94"/>
      <c r="P14" s="95"/>
    </row>
    <row r="15" spans="1:16" s="55" customFormat="1" x14ac:dyDescent="0.2">
      <c r="A15" s="56" t="s">
        <v>24</v>
      </c>
      <c r="B15" s="87"/>
      <c r="C15" s="88"/>
      <c r="D15" s="89"/>
      <c r="E15" s="90"/>
      <c r="F15" s="91"/>
      <c r="G15" s="92"/>
      <c r="H15" s="90"/>
      <c r="I15" s="91"/>
      <c r="J15" s="92"/>
      <c r="K15" s="90"/>
      <c r="L15" s="91"/>
      <c r="M15" s="92"/>
      <c r="N15" s="90"/>
      <c r="O15" s="91"/>
      <c r="P15" s="92"/>
    </row>
    <row r="16" spans="1:16" s="55" customFormat="1" x14ac:dyDescent="0.2">
      <c r="A16" s="57" t="s">
        <v>25</v>
      </c>
      <c r="B16" s="96"/>
      <c r="C16" s="97"/>
      <c r="D16" s="98"/>
      <c r="E16" s="99"/>
      <c r="F16" s="100"/>
      <c r="G16" s="101"/>
      <c r="H16" s="99"/>
      <c r="I16" s="100"/>
      <c r="J16" s="101"/>
      <c r="K16" s="99"/>
      <c r="L16" s="100"/>
      <c r="M16" s="101"/>
      <c r="N16" s="99"/>
      <c r="O16" s="100"/>
      <c r="P16" s="101"/>
    </row>
    <row r="17" spans="1:16" s="55" customFormat="1" x14ac:dyDescent="0.2">
      <c r="A17" s="57" t="s">
        <v>26</v>
      </c>
      <c r="B17" s="96"/>
      <c r="C17" s="97"/>
      <c r="D17" s="98"/>
      <c r="E17" s="99"/>
      <c r="F17" s="100"/>
      <c r="G17" s="101"/>
      <c r="H17" s="99"/>
      <c r="I17" s="100"/>
      <c r="J17" s="101"/>
      <c r="K17" s="99"/>
      <c r="L17" s="100"/>
      <c r="M17" s="101"/>
      <c r="N17" s="99"/>
      <c r="O17" s="100"/>
      <c r="P17" s="101"/>
    </row>
    <row r="18" spans="1:16" s="59" customFormat="1" ht="7.5" customHeight="1" x14ac:dyDescent="0.2">
      <c r="A18" s="58"/>
      <c r="B18" s="58"/>
      <c r="C18" s="58"/>
      <c r="D18" s="58"/>
      <c r="E18" s="58"/>
      <c r="F18" s="58"/>
      <c r="G18" s="58"/>
      <c r="H18" s="58"/>
      <c r="I18" s="58"/>
      <c r="J18" s="58"/>
      <c r="K18" s="58"/>
      <c r="L18" s="58"/>
      <c r="M18" s="58"/>
      <c r="N18" s="58"/>
      <c r="O18" s="58"/>
      <c r="P18" s="58"/>
    </row>
    <row r="19" spans="1:16" s="60" customFormat="1" ht="6.75" customHeight="1" x14ac:dyDescent="0.2"/>
    <row r="21" spans="1:16" x14ac:dyDescent="0.2">
      <c r="A21" s="61"/>
      <c r="G21" s="62"/>
      <c r="H21" s="62"/>
    </row>
    <row r="22" spans="1:16" x14ac:dyDescent="0.2">
      <c r="A22" s="63" t="s">
        <v>43</v>
      </c>
      <c r="G22" s="62"/>
      <c r="H22" s="62"/>
      <c r="I22" s="62"/>
      <c r="J22" s="62"/>
    </row>
    <row r="23" spans="1:16" ht="15" x14ac:dyDescent="0.25">
      <c r="A23" s="64"/>
      <c r="B23" s="64"/>
      <c r="C23" s="52"/>
      <c r="G23" s="62"/>
      <c r="H23" s="62"/>
      <c r="I23" s="62"/>
      <c r="J23" s="62"/>
    </row>
    <row r="24" spans="1:16" ht="15" x14ac:dyDescent="0.25">
      <c r="A24" s="64"/>
      <c r="B24" s="64"/>
      <c r="C24" s="52"/>
      <c r="G24" s="62"/>
      <c r="H24" s="62"/>
      <c r="I24" s="62"/>
      <c r="J24" s="62"/>
    </row>
    <row r="25" spans="1:16" ht="15" x14ac:dyDescent="0.25">
      <c r="A25" s="64"/>
      <c r="B25" s="64"/>
      <c r="C25" s="52"/>
      <c r="G25" s="62"/>
      <c r="H25" s="62"/>
      <c r="I25" s="62"/>
      <c r="J25" s="62"/>
    </row>
    <row r="26" spans="1:16" ht="15" x14ac:dyDescent="0.25">
      <c r="A26" s="64"/>
      <c r="B26" s="64"/>
      <c r="C26" s="52"/>
      <c r="G26" s="62"/>
      <c r="H26" s="62"/>
      <c r="I26" s="62"/>
      <c r="J26" s="62"/>
    </row>
    <row r="27" spans="1:16" ht="15" x14ac:dyDescent="0.25">
      <c r="A27" s="64"/>
      <c r="B27" s="64"/>
      <c r="C27" s="52"/>
      <c r="G27" s="62"/>
      <c r="H27" s="62"/>
      <c r="I27" s="62"/>
      <c r="J27" s="62"/>
    </row>
    <row r="28" spans="1:16" x14ac:dyDescent="0.2">
      <c r="A28" s="64"/>
      <c r="B28" s="64"/>
      <c r="C28" s="64"/>
      <c r="G28" s="62"/>
      <c r="H28" s="62"/>
      <c r="I28" s="62"/>
      <c r="J28" s="62"/>
    </row>
    <row r="29" spans="1:16" x14ac:dyDescent="0.2">
      <c r="A29" s="64"/>
      <c r="B29" s="64"/>
      <c r="C29" s="64"/>
      <c r="G29" s="62"/>
      <c r="H29" s="62"/>
      <c r="I29" s="62"/>
      <c r="J29" s="62"/>
    </row>
    <row r="30" spans="1:16" x14ac:dyDescent="0.2">
      <c r="I30" s="62"/>
      <c r="J30" s="62"/>
      <c r="K30" s="62"/>
      <c r="L30" s="62"/>
    </row>
    <row r="31" spans="1:16" x14ac:dyDescent="0.2">
      <c r="I31" s="62"/>
      <c r="J31" s="62"/>
      <c r="K31" s="62"/>
      <c r="L31" s="62"/>
      <c r="M31" s="62"/>
    </row>
    <row r="32" spans="1:16" x14ac:dyDescent="0.2">
      <c r="L32" s="62"/>
      <c r="M32" s="62"/>
    </row>
    <row r="33" spans="1:13" x14ac:dyDescent="0.2">
      <c r="L33" s="62"/>
      <c r="M33" s="62"/>
    </row>
    <row r="34" spans="1:13" x14ac:dyDescent="0.2">
      <c r="L34" s="62"/>
      <c r="M34" s="62"/>
    </row>
    <row r="35" spans="1:13" x14ac:dyDescent="0.2">
      <c r="L35" s="62"/>
      <c r="M35" s="62"/>
    </row>
    <row r="48" spans="1:13" x14ac:dyDescent="0.2">
      <c r="A48" s="65" t="s">
        <v>44</v>
      </c>
    </row>
  </sheetData>
  <mergeCells count="36">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B12:D12"/>
    <mergeCell ref="E12:G12"/>
    <mergeCell ref="H12:J12"/>
    <mergeCell ref="K12:M12"/>
    <mergeCell ref="N12:P12"/>
    <mergeCell ref="B13:D13"/>
    <mergeCell ref="E13:G13"/>
    <mergeCell ref="H13:J13"/>
    <mergeCell ref="K13:M13"/>
    <mergeCell ref="N13:P13"/>
    <mergeCell ref="B6:I6"/>
    <mergeCell ref="A1:I1"/>
    <mergeCell ref="A2:I2"/>
    <mergeCell ref="B3:D3"/>
    <mergeCell ref="B4:D4"/>
    <mergeCell ref="A5:B5"/>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2023-10-02T13:50:01Z</dcterms:modified>
</cp:coreProperties>
</file>