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Next Update\"/>
    </mc:Choice>
  </mc:AlternateContent>
  <bookViews>
    <workbookView xWindow="4305" yWindow="390" windowWidth="19440" windowHeight="10245" tabRatio="814" activeTab="8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26" r:id="rId7"/>
    <sheet name="HUB DEPARTMENT" sheetId="31" r:id="rId8"/>
    <sheet name="Summary" sheetId="28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A6" i="31" l="1"/>
  <c r="A7" i="31"/>
  <c r="A8" i="31"/>
  <c r="A9" i="31"/>
  <c r="A5" i="31"/>
  <c r="A9" i="26" l="1"/>
  <c r="H9" i="26"/>
  <c r="G9" i="28" s="1"/>
  <c r="A9" i="28" l="1"/>
  <c r="A8" i="28"/>
  <c r="H5" i="20" l="1"/>
  <c r="H6" i="20"/>
  <c r="H7" i="20"/>
  <c r="H8" i="20"/>
  <c r="H9" i="20"/>
  <c r="H6" i="21"/>
  <c r="H7" i="21"/>
  <c r="H8" i="21"/>
  <c r="H9" i="21"/>
  <c r="H5" i="21"/>
  <c r="H5" i="22"/>
  <c r="H6" i="22"/>
  <c r="H7" i="22"/>
  <c r="H8" i="22"/>
  <c r="H9" i="22"/>
  <c r="H6" i="23"/>
  <c r="H7" i="23"/>
  <c r="H8" i="23"/>
  <c r="H9" i="23"/>
  <c r="H5" i="23"/>
  <c r="H8" i="24"/>
  <c r="H9" i="24"/>
  <c r="H10" i="24"/>
  <c r="H11" i="24"/>
  <c r="H7" i="24"/>
  <c r="H6" i="26"/>
  <c r="G6" i="28" s="1"/>
  <c r="H7" i="26"/>
  <c r="G7" i="28" s="1"/>
  <c r="H8" i="26"/>
  <c r="G8" i="28" s="1"/>
  <c r="H5" i="26"/>
  <c r="G5" i="28" s="1"/>
  <c r="A6" i="28" l="1"/>
  <c r="A7" i="28"/>
  <c r="A5" i="28"/>
  <c r="A5" i="20"/>
  <c r="A6" i="20"/>
  <c r="A7" i="20"/>
  <c r="A8" i="20"/>
  <c r="A9" i="20"/>
  <c r="A6" i="21" l="1"/>
  <c r="A7" i="21"/>
  <c r="A8" i="21"/>
  <c r="A9" i="21"/>
  <c r="A6" i="22"/>
  <c r="A7" i="22"/>
  <c r="A8" i="22"/>
  <c r="A9" i="22"/>
  <c r="A6" i="23"/>
  <c r="A7" i="23"/>
  <c r="A8" i="23"/>
  <c r="A9" i="23"/>
  <c r="A8" i="24"/>
  <c r="A9" i="24"/>
  <c r="A10" i="24"/>
  <c r="A11" i="24"/>
  <c r="A6" i="26"/>
  <c r="A7" i="26"/>
  <c r="A8" i="26"/>
  <c r="A5" i="26"/>
  <c r="A7" i="24"/>
  <c r="A5" i="23"/>
  <c r="A5" i="22"/>
  <c r="A5" i="21"/>
  <c r="A2" i="26"/>
  <c r="A4" i="24"/>
  <c r="A2" i="23"/>
  <c r="A2" i="22"/>
  <c r="A2" i="21"/>
  <c r="A2" i="20"/>
  <c r="F9" i="28" l="1"/>
  <c r="F8" i="28"/>
  <c r="F7" i="28"/>
  <c r="F6" i="28"/>
  <c r="F5" i="28"/>
  <c r="E9" i="28"/>
  <c r="E8" i="28"/>
  <c r="E7" i="28"/>
  <c r="E6" i="28"/>
  <c r="E5" i="28"/>
  <c r="D9" i="28"/>
  <c r="D8" i="28"/>
  <c r="D7" i="28"/>
  <c r="D6" i="28"/>
  <c r="D5" i="28"/>
  <c r="C9" i="28"/>
  <c r="C8" i="28"/>
  <c r="C7" i="28"/>
  <c r="C6" i="28"/>
  <c r="C5" i="28"/>
  <c r="B6" i="28"/>
  <c r="B7" i="28"/>
  <c r="B8" i="28"/>
  <c r="B9" i="28"/>
  <c r="B5" i="28"/>
  <c r="A2" i="28"/>
  <c r="H5" i="28" l="1"/>
  <c r="H7" i="28"/>
  <c r="H8" i="28"/>
  <c r="H9" i="28"/>
  <c r="H6" i="28"/>
  <c r="I9" i="28" l="1"/>
  <c r="I5" i="28"/>
  <c r="I8" i="28"/>
  <c r="I6" i="28"/>
  <c r="I7" i="28"/>
</calcChain>
</file>

<file path=xl/sharedStrings.xml><?xml version="1.0" encoding="utf-8"?>
<sst xmlns="http://schemas.openxmlformats.org/spreadsheetml/2006/main" count="85" uniqueCount="27">
  <si>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</si>
  <si>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</si>
  <si>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</si>
  <si>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</si>
  <si>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</si>
  <si>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</si>
  <si>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</si>
  <si>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</si>
  <si>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</si>
  <si>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</si>
  <si>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</si>
  <si>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</si>
  <si>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Page Southerland Page</t>
  </si>
  <si>
    <t>RFQ730-18039 A&amp;E University of Houston Garage No. 6</t>
  </si>
  <si>
    <t>PGAL</t>
  </si>
  <si>
    <t>Criterion #7</t>
  </si>
  <si>
    <t>EYP</t>
  </si>
  <si>
    <t>HarrisonKornberg</t>
  </si>
  <si>
    <t>Kirksey</t>
  </si>
  <si>
    <t>Prepared by: Tim Henry 6/1/18</t>
  </si>
  <si>
    <t>Checked by:  Jack Tenner 6/1/18</t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</si>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</sst>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8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5" xfId="0" applyFont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Fill="1" applyBorder="1"/>
    <xf numFmtId="2" fontId="2" fillId="0" borderId="22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 textRotation="90"/>
    </xf>
    <xf numFmtId="0" fontId="24" fillId="0" borderId="25" xfId="0" applyFont="1" applyFill="1" applyBorder="1"/>
    <xf numFmtId="0" fontId="24" fillId="0" borderId="25" xfId="0" applyFont="1" applyBorder="1"/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0" fillId="30" borderId="0" xfId="0" applyFill="1"/>
    <xf numFmtId="0" fontId="2" fillId="32" borderId="25" xfId="0" applyFont="1" applyFill="1" applyBorder="1"/>
    <xf numFmtId="0" fontId="2" fillId="32" borderId="5" xfId="0" applyFont="1" applyFill="1" applyBorder="1"/>
    <xf numFmtId="0" fontId="0" fillId="0" borderId="0" xfId="0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2" fillId="0" borderId="0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31" borderId="25" xfId="0" applyFont="1" applyFill="1" applyBorder="1"/>
    <xf numFmtId="0" fontId="2" fillId="31" borderId="6" xfId="0" applyFont="1" applyFill="1" applyBorder="1"/>
    <xf numFmtId="0" fontId="3" fillId="31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6" xfId="0" applyFont="1" applyFill="1" applyBorder="1"/>
    <xf numFmtId="0" fontId="3" fillId="0" borderId="0" xfId="0" applyFont="1" applyFill="1" applyAlignment="1">
      <alignment horizontal="center" vertical="center"/>
    </xf>
    <xf numFmtId="0" fontId="3" fillId="3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A31" sqref="A31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13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49" t="s">
        <v>16</v>
      </c>
      <c r="B5" s="24">
        <v>1</v>
      </c>
      <c r="C5" s="18"/>
      <c r="D5" s="5"/>
      <c r="E5" s="5"/>
    </row>
    <row r="6" spans="1:5" ht="15" x14ac:dyDescent="0.2">
      <c r="A6" s="49" t="s">
        <v>17</v>
      </c>
      <c r="B6" s="23">
        <v>2</v>
      </c>
    </row>
    <row r="7" spans="1:5" ht="15" x14ac:dyDescent="0.2">
      <c r="A7" s="49" t="s">
        <v>18</v>
      </c>
      <c r="B7" s="24">
        <v>3</v>
      </c>
    </row>
    <row r="8" spans="1:5" ht="15" x14ac:dyDescent="0.2">
      <c r="A8" s="49" t="s">
        <v>12</v>
      </c>
      <c r="B8" s="23">
        <v>4</v>
      </c>
    </row>
    <row r="9" spans="1:5" ht="15" x14ac:dyDescent="0.2">
      <c r="A9" s="49" t="s">
        <v>14</v>
      </c>
      <c r="B9" s="24">
        <v>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7" sqref="G7"/>
    </sheetView>
  </sheetViews>
  <sheetFormatPr defaultRowHeight="12.75" x14ac:dyDescent="0.2"/>
  <cols>
    <col min="1" max="1" width="53.7109375" customWidth="1"/>
    <col min="2" max="2" width="8" style="20" customWidth="1"/>
    <col min="3" max="3" width="9.140625" customWidth="1"/>
    <col min="4" max="4" width="8.7109375" customWidth="1"/>
    <col min="5" max="5" width="8.28515625" style="11" customWidth="1"/>
    <col min="6" max="7" width="7.28515625" style="31" customWidth="1"/>
    <col min="8" max="8" width="12.42578125" customWidth="1"/>
  </cols>
  <sheetData>
    <row r="1" spans="1:9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1"/>
    </row>
    <row r="2" spans="1:9" ht="12.75" customHeight="1" x14ac:dyDescent="0.2">
      <c r="A2" s="38" t="str">
        <f>Responses!A2</f>
        <v>RFQ730-18039 A&amp;E University of Houston Garage No. 6</v>
      </c>
      <c r="B2" s="38"/>
      <c r="C2" s="38"/>
      <c r="D2" s="38"/>
      <c r="E2" s="38"/>
      <c r="F2" s="38"/>
      <c r="G2" s="38"/>
      <c r="H2" s="38"/>
      <c r="I2" s="31"/>
    </row>
    <row r="3" spans="1:9" ht="15.75" thickBot="1" x14ac:dyDescent="0.25">
      <c r="A3" s="31"/>
      <c r="B3" s="36"/>
      <c r="C3" s="31"/>
      <c r="D3" s="31"/>
      <c r="E3" s="31"/>
      <c r="H3" s="13"/>
      <c r="I3" s="31"/>
    </row>
    <row r="4" spans="1:9" ht="86.25" customHeight="1" thickTop="1" thickBot="1" x14ac:dyDescent="0.25">
      <c r="A4" s="32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2" t="s">
        <v>10</v>
      </c>
      <c r="H4" s="16" t="s">
        <v>11</v>
      </c>
      <c r="I4" s="33"/>
    </row>
    <row r="5" spans="1:9" ht="16.5" thickTop="1" x14ac:dyDescent="0.2">
      <c r="A5" s="35" t="str">
        <f>Responses!A5</f>
        <v>EYP</v>
      </c>
      <c r="B5" s="46">
        <v>24</v>
      </c>
      <c r="C5" s="46">
        <v>7.5</v>
      </c>
      <c r="D5" s="46">
        <v>10.5</v>
      </c>
      <c r="E5" s="46">
        <v>18.75</v>
      </c>
      <c r="F5" s="46">
        <v>9</v>
      </c>
      <c r="G5" s="53">
        <v>10</v>
      </c>
      <c r="H5" s="7">
        <f>SUM(B5:G5)</f>
        <v>79.75</v>
      </c>
      <c r="I5" s="26">
        <v>1</v>
      </c>
    </row>
    <row r="6" spans="1:9" ht="15.75" x14ac:dyDescent="0.25">
      <c r="A6" s="42" t="str">
        <f>Responses!A6</f>
        <v>HarrisonKornberg</v>
      </c>
      <c r="B6" s="46">
        <v>24</v>
      </c>
      <c r="C6" s="46">
        <v>8</v>
      </c>
      <c r="D6" s="46">
        <v>10.5</v>
      </c>
      <c r="E6" s="46">
        <v>18.75</v>
      </c>
      <c r="F6" s="46">
        <v>7.5</v>
      </c>
      <c r="G6" s="53">
        <v>10</v>
      </c>
      <c r="H6" s="7">
        <f>SUM(B6:G6)</f>
        <v>78.75</v>
      </c>
      <c r="I6" s="25">
        <v>2</v>
      </c>
    </row>
    <row r="7" spans="1:9" ht="15.75" x14ac:dyDescent="0.25">
      <c r="A7" s="42" t="str">
        <f>Responses!A7</f>
        <v>Kirksey</v>
      </c>
      <c r="B7" s="46">
        <v>24</v>
      </c>
      <c r="C7" s="46">
        <v>8</v>
      </c>
      <c r="D7" s="46">
        <v>10.5</v>
      </c>
      <c r="E7" s="46">
        <v>20</v>
      </c>
      <c r="F7" s="46">
        <v>7</v>
      </c>
      <c r="G7" s="53">
        <v>10</v>
      </c>
      <c r="H7" s="7">
        <f>SUM(B7:G7)</f>
        <v>79.5</v>
      </c>
      <c r="I7" s="27">
        <v>3</v>
      </c>
    </row>
    <row r="8" spans="1:9" ht="15.75" x14ac:dyDescent="0.25">
      <c r="A8" s="42" t="str">
        <f>Responses!A8</f>
        <v>Page Southerland Page</v>
      </c>
      <c r="B8" s="46">
        <v>22.5</v>
      </c>
      <c r="C8" s="46">
        <v>7</v>
      </c>
      <c r="D8" s="46">
        <v>10.5</v>
      </c>
      <c r="E8" s="46">
        <v>18.75</v>
      </c>
      <c r="F8" s="46">
        <v>7</v>
      </c>
      <c r="G8" s="53">
        <v>10</v>
      </c>
      <c r="H8" s="7">
        <f>SUM(B8:G8)</f>
        <v>75.75</v>
      </c>
      <c r="I8" s="25">
        <v>4</v>
      </c>
    </row>
    <row r="9" spans="1:9" s="34" customFormat="1" ht="15.75" x14ac:dyDescent="0.25">
      <c r="A9" s="42" t="str">
        <f>Responses!A9</f>
        <v>PGAL</v>
      </c>
      <c r="B9" s="46">
        <v>22.5</v>
      </c>
      <c r="C9" s="46">
        <v>8</v>
      </c>
      <c r="D9" s="46">
        <v>10.5</v>
      </c>
      <c r="E9" s="46">
        <v>18.75</v>
      </c>
      <c r="F9" s="46">
        <v>7</v>
      </c>
      <c r="G9" s="53">
        <v>10</v>
      </c>
      <c r="H9" s="7">
        <f>SUM(B9:G9)</f>
        <v>76.75</v>
      </c>
      <c r="I9" s="27">
        <v>6</v>
      </c>
    </row>
    <row r="10" spans="1:9" x14ac:dyDescent="0.2">
      <c r="G10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6" sqref="H6"/>
    </sheetView>
  </sheetViews>
  <sheetFormatPr defaultRowHeight="12.75" x14ac:dyDescent="0.2"/>
  <cols>
    <col min="1" max="1" width="62" customWidth="1"/>
    <col min="2" max="2" width="8.28515625" style="19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39"/>
    </row>
    <row r="2" spans="1:9" ht="12.75" customHeight="1" x14ac:dyDescent="0.2">
      <c r="A2" s="45" t="str">
        <f>Responses!A2</f>
        <v>RFQ730-18039 A&amp;E University of Houston Garage No. 6</v>
      </c>
      <c r="B2" s="45"/>
      <c r="C2" s="45"/>
      <c r="D2" s="45"/>
      <c r="E2" s="45"/>
      <c r="F2" s="45"/>
      <c r="G2" s="45"/>
      <c r="H2" s="45"/>
      <c r="I2" s="39"/>
    </row>
    <row r="3" spans="1:9" ht="15.75" thickBot="1" x14ac:dyDescent="0.25">
      <c r="A3" s="39"/>
      <c r="B3" s="43"/>
      <c r="C3" s="39"/>
      <c r="D3" s="39"/>
      <c r="E3" s="39"/>
      <c r="F3" s="39"/>
      <c r="G3" s="39"/>
      <c r="H3" s="13"/>
      <c r="I3" s="39"/>
    </row>
    <row r="4" spans="1:9" ht="104.25" customHeight="1" thickTop="1" thickBot="1" x14ac:dyDescent="0.25">
      <c r="A4" s="4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2" t="s">
        <v>10</v>
      </c>
      <c r="H4" s="16" t="s">
        <v>11</v>
      </c>
      <c r="I4" s="41"/>
    </row>
    <row r="5" spans="1:9" ht="16.5" thickTop="1" x14ac:dyDescent="0.2">
      <c r="A5" s="42" t="str">
        <f>Responses!A5</f>
        <v>EYP</v>
      </c>
      <c r="B5" s="22">
        <v>27</v>
      </c>
      <c r="C5" s="17">
        <v>10</v>
      </c>
      <c r="D5" s="17">
        <v>13.5</v>
      </c>
      <c r="E5" s="17">
        <v>22.5</v>
      </c>
      <c r="F5" s="30">
        <v>8</v>
      </c>
      <c r="G5" s="54">
        <v>10</v>
      </c>
      <c r="H5" s="7">
        <f>SUM(B5:G5)</f>
        <v>91</v>
      </c>
      <c r="I5" s="26">
        <v>1</v>
      </c>
    </row>
    <row r="6" spans="1:9" ht="15.75" x14ac:dyDescent="0.25">
      <c r="A6" s="42" t="str">
        <f>Responses!A6</f>
        <v>HarrisonKornberg</v>
      </c>
      <c r="B6" s="22">
        <v>27</v>
      </c>
      <c r="C6" s="17">
        <v>9.1999999999999993</v>
      </c>
      <c r="D6" s="17">
        <v>12.9</v>
      </c>
      <c r="E6" s="17">
        <v>21.5</v>
      </c>
      <c r="F6" s="30">
        <v>8</v>
      </c>
      <c r="G6" s="54">
        <v>10</v>
      </c>
      <c r="H6" s="7">
        <f>SUM(B6:G6)</f>
        <v>88.6</v>
      </c>
      <c r="I6" s="25">
        <v>2</v>
      </c>
    </row>
    <row r="7" spans="1:9" ht="15.75" x14ac:dyDescent="0.25">
      <c r="A7" s="42" t="str">
        <f>Responses!A7</f>
        <v>Kirksey</v>
      </c>
      <c r="B7" s="22">
        <v>27</v>
      </c>
      <c r="C7" s="17">
        <v>9.6</v>
      </c>
      <c r="D7" s="17">
        <v>13.5</v>
      </c>
      <c r="E7" s="17">
        <v>21.5</v>
      </c>
      <c r="F7" s="30">
        <v>8</v>
      </c>
      <c r="G7" s="54">
        <v>10</v>
      </c>
      <c r="H7" s="7">
        <f>SUM(B7:G7)</f>
        <v>89.6</v>
      </c>
      <c r="I7" s="27">
        <v>3</v>
      </c>
    </row>
    <row r="8" spans="1:9" ht="15.75" x14ac:dyDescent="0.25">
      <c r="A8" s="42" t="str">
        <f>Responses!A8</f>
        <v>Page Southerland Page</v>
      </c>
      <c r="B8" s="22">
        <v>27</v>
      </c>
      <c r="C8" s="17">
        <v>8</v>
      </c>
      <c r="D8" s="17">
        <v>12</v>
      </c>
      <c r="E8" s="17">
        <v>20</v>
      </c>
      <c r="F8" s="30">
        <v>8</v>
      </c>
      <c r="G8" s="54">
        <v>10</v>
      </c>
      <c r="H8" s="7">
        <f>SUM(B8:G8)</f>
        <v>85</v>
      </c>
      <c r="I8" s="25">
        <v>4</v>
      </c>
    </row>
    <row r="9" spans="1:9" ht="15.75" x14ac:dyDescent="0.25">
      <c r="A9" s="42" t="str">
        <f>Responses!A9</f>
        <v>PGAL</v>
      </c>
      <c r="B9" s="22">
        <v>27</v>
      </c>
      <c r="C9" s="17">
        <v>8.4</v>
      </c>
      <c r="D9" s="17">
        <v>13.5</v>
      </c>
      <c r="E9" s="17">
        <v>20</v>
      </c>
      <c r="F9" s="30">
        <v>8</v>
      </c>
      <c r="G9" s="54">
        <v>10</v>
      </c>
      <c r="H9" s="7">
        <f>SUM(B9:G9)</f>
        <v>86.9</v>
      </c>
      <c r="I9" s="27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9" sqref="H9"/>
    </sheetView>
  </sheetViews>
  <sheetFormatPr defaultRowHeight="12.75" x14ac:dyDescent="0.2"/>
  <cols>
    <col min="1" max="1" width="69.28515625" customWidth="1"/>
    <col min="2" max="2" width="8.28515625" style="19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39"/>
    </row>
    <row r="2" spans="1:9" ht="12.75" customHeight="1" x14ac:dyDescent="0.2">
      <c r="A2" s="45" t="str">
        <f>Responses!A2</f>
        <v>RFQ730-18039 A&amp;E University of Houston Garage No. 6</v>
      </c>
      <c r="B2" s="45"/>
      <c r="C2" s="45"/>
      <c r="D2" s="45"/>
      <c r="E2" s="45"/>
      <c r="F2" s="45"/>
      <c r="G2" s="45"/>
      <c r="H2" s="45"/>
      <c r="I2" s="39"/>
    </row>
    <row r="3" spans="1:9" ht="15.75" thickBot="1" x14ac:dyDescent="0.25">
      <c r="A3" s="39"/>
      <c r="B3" s="43"/>
      <c r="C3" s="39"/>
      <c r="D3" s="39"/>
      <c r="E3" s="39"/>
      <c r="F3" s="39"/>
      <c r="G3" s="39"/>
      <c r="H3" s="13"/>
      <c r="I3" s="39"/>
    </row>
    <row r="4" spans="1:9" ht="75" thickTop="1" thickBot="1" x14ac:dyDescent="0.25">
      <c r="A4" s="4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2" t="s">
        <v>10</v>
      </c>
      <c r="H4" s="16" t="s">
        <v>11</v>
      </c>
      <c r="I4" s="41"/>
    </row>
    <row r="5" spans="1:9" ht="16.5" thickTop="1" x14ac:dyDescent="0.2">
      <c r="A5" s="42" t="str">
        <f>Responses!A5</f>
        <v>EYP</v>
      </c>
      <c r="B5" s="22">
        <v>27</v>
      </c>
      <c r="C5" s="17">
        <v>9</v>
      </c>
      <c r="D5" s="17">
        <v>12</v>
      </c>
      <c r="E5" s="17">
        <v>20</v>
      </c>
      <c r="F5" s="30">
        <v>8</v>
      </c>
      <c r="G5" s="54">
        <v>10</v>
      </c>
      <c r="H5" s="7">
        <f>SUM(B5:G5)</f>
        <v>86</v>
      </c>
      <c r="I5" s="26">
        <v>1</v>
      </c>
    </row>
    <row r="6" spans="1:9" ht="15.75" x14ac:dyDescent="0.25">
      <c r="A6" s="42" t="str">
        <f>Responses!A6</f>
        <v>HarrisonKornberg</v>
      </c>
      <c r="B6" s="22">
        <v>27</v>
      </c>
      <c r="C6" s="17">
        <v>9</v>
      </c>
      <c r="D6" s="17">
        <v>13.5</v>
      </c>
      <c r="E6" s="17">
        <v>22.5</v>
      </c>
      <c r="F6" s="30">
        <v>8</v>
      </c>
      <c r="G6" s="54">
        <v>10</v>
      </c>
      <c r="H6" s="7">
        <f>SUM(B6:G6)</f>
        <v>90</v>
      </c>
      <c r="I6" s="25">
        <v>2</v>
      </c>
    </row>
    <row r="7" spans="1:9" ht="15.75" x14ac:dyDescent="0.25">
      <c r="A7" s="42" t="str">
        <f>Responses!A7</f>
        <v>Kirksey</v>
      </c>
      <c r="B7" s="22">
        <v>30</v>
      </c>
      <c r="C7" s="17">
        <v>10</v>
      </c>
      <c r="D7" s="17">
        <v>15</v>
      </c>
      <c r="E7" s="17">
        <v>25</v>
      </c>
      <c r="F7" s="30">
        <v>10</v>
      </c>
      <c r="G7" s="54">
        <v>10</v>
      </c>
      <c r="H7" s="7">
        <f>SUM(B7:G7)</f>
        <v>100</v>
      </c>
      <c r="I7" s="27">
        <v>3</v>
      </c>
    </row>
    <row r="8" spans="1:9" ht="15.75" x14ac:dyDescent="0.25">
      <c r="A8" s="42" t="str">
        <f>Responses!A8</f>
        <v>Page Southerland Page</v>
      </c>
      <c r="B8" s="22">
        <v>27</v>
      </c>
      <c r="C8" s="17">
        <v>10</v>
      </c>
      <c r="D8" s="17">
        <v>13.5</v>
      </c>
      <c r="E8" s="17">
        <v>20</v>
      </c>
      <c r="F8" s="30">
        <v>8</v>
      </c>
      <c r="G8" s="54">
        <v>10</v>
      </c>
      <c r="H8" s="7">
        <f>SUM(B8:G8)</f>
        <v>88.5</v>
      </c>
      <c r="I8" s="25">
        <v>4</v>
      </c>
    </row>
    <row r="9" spans="1:9" ht="15.75" x14ac:dyDescent="0.25">
      <c r="A9" s="42" t="str">
        <f>Responses!A9</f>
        <v>PGAL</v>
      </c>
      <c r="B9" s="22">
        <v>30</v>
      </c>
      <c r="C9" s="17">
        <v>9</v>
      </c>
      <c r="D9" s="17">
        <v>13.5</v>
      </c>
      <c r="E9" s="17">
        <v>25</v>
      </c>
      <c r="F9" s="30">
        <v>9</v>
      </c>
      <c r="G9" s="54">
        <v>10</v>
      </c>
      <c r="H9" s="7">
        <f>SUM(B9:G9)</f>
        <v>96.5</v>
      </c>
      <c r="I9" s="27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workbookViewId="0">
      <selection activeCell="H7" sqref="H7"/>
    </sheetView>
  </sheetViews>
  <sheetFormatPr defaultRowHeight="12.75" x14ac:dyDescent="0.2"/>
  <cols>
    <col min="1" max="1" width="70.42578125" customWidth="1"/>
    <col min="2" max="2" width="7.7109375" style="19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39"/>
    </row>
    <row r="2" spans="1:9" ht="12.75" customHeight="1" x14ac:dyDescent="0.2">
      <c r="A2" s="45" t="str">
        <f>Responses!A2</f>
        <v>RFQ730-18039 A&amp;E University of Houston Garage No. 6</v>
      </c>
      <c r="B2" s="45"/>
      <c r="C2" s="45"/>
      <c r="D2" s="45"/>
      <c r="E2" s="45"/>
      <c r="F2" s="45"/>
      <c r="G2" s="45"/>
      <c r="H2" s="45"/>
      <c r="I2" s="39"/>
    </row>
    <row r="3" spans="1:9" ht="15.75" thickBot="1" x14ac:dyDescent="0.25">
      <c r="A3" s="39"/>
      <c r="B3" s="43"/>
      <c r="C3" s="39"/>
      <c r="D3" s="39"/>
      <c r="E3" s="39"/>
      <c r="F3" s="39"/>
      <c r="G3" s="39"/>
      <c r="H3" s="13"/>
      <c r="I3" s="39"/>
    </row>
    <row r="4" spans="1:9" ht="97.5" customHeight="1" thickTop="1" thickBot="1" x14ac:dyDescent="0.25">
      <c r="A4" s="4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2" t="s">
        <v>10</v>
      </c>
      <c r="H4" s="16" t="s">
        <v>11</v>
      </c>
      <c r="I4" s="41"/>
    </row>
    <row r="5" spans="1:9" ht="16.5" thickTop="1" x14ac:dyDescent="0.2">
      <c r="A5" s="42" t="str">
        <f>Responses!A5</f>
        <v>EYP</v>
      </c>
      <c r="B5" s="22">
        <v>30</v>
      </c>
      <c r="C5" s="17">
        <v>8</v>
      </c>
      <c r="D5" s="17">
        <v>12</v>
      </c>
      <c r="E5" s="17">
        <v>20</v>
      </c>
      <c r="F5" s="30">
        <v>8</v>
      </c>
      <c r="G5" s="54">
        <v>10</v>
      </c>
      <c r="H5" s="7">
        <f>SUM(B5:G5)</f>
        <v>88</v>
      </c>
      <c r="I5" s="26">
        <v>1</v>
      </c>
    </row>
    <row r="6" spans="1:9" ht="15.75" x14ac:dyDescent="0.25">
      <c r="A6" s="42" t="str">
        <f>Responses!A6</f>
        <v>HarrisonKornberg</v>
      </c>
      <c r="B6" s="22">
        <v>24</v>
      </c>
      <c r="C6" s="17">
        <v>6</v>
      </c>
      <c r="D6" s="17">
        <v>12</v>
      </c>
      <c r="E6" s="17">
        <v>15</v>
      </c>
      <c r="F6" s="30">
        <v>8</v>
      </c>
      <c r="G6" s="54">
        <v>10</v>
      </c>
      <c r="H6" s="7">
        <f>SUM(B6:G6)</f>
        <v>75</v>
      </c>
      <c r="I6" s="25">
        <v>2</v>
      </c>
    </row>
    <row r="7" spans="1:9" ht="15.75" x14ac:dyDescent="0.25">
      <c r="A7" s="42" t="str">
        <f>Responses!A7</f>
        <v>Kirksey</v>
      </c>
      <c r="B7" s="22">
        <v>24</v>
      </c>
      <c r="C7" s="17">
        <v>8</v>
      </c>
      <c r="D7" s="17">
        <v>12</v>
      </c>
      <c r="E7" s="17">
        <v>15</v>
      </c>
      <c r="F7" s="30">
        <v>8</v>
      </c>
      <c r="G7" s="54">
        <v>10</v>
      </c>
      <c r="H7" s="7">
        <f>SUM(B7:G7)</f>
        <v>77</v>
      </c>
      <c r="I7" s="27">
        <v>3</v>
      </c>
    </row>
    <row r="8" spans="1:9" ht="15.75" x14ac:dyDescent="0.25">
      <c r="A8" s="42" t="str">
        <f>Responses!A8</f>
        <v>Page Southerland Page</v>
      </c>
      <c r="B8" s="22">
        <v>18</v>
      </c>
      <c r="C8" s="17">
        <v>6</v>
      </c>
      <c r="D8" s="17">
        <v>9</v>
      </c>
      <c r="E8" s="17">
        <v>15</v>
      </c>
      <c r="F8" s="30">
        <v>6</v>
      </c>
      <c r="G8" s="54">
        <v>10</v>
      </c>
      <c r="H8" s="7">
        <f>SUM(B8:G8)</f>
        <v>64</v>
      </c>
      <c r="I8" s="25">
        <v>4</v>
      </c>
    </row>
    <row r="9" spans="1:9" ht="15.75" x14ac:dyDescent="0.25">
      <c r="A9" s="42" t="str">
        <f>Responses!A9</f>
        <v>PGAL</v>
      </c>
      <c r="B9" s="22">
        <v>24</v>
      </c>
      <c r="C9" s="17">
        <v>6</v>
      </c>
      <c r="D9" s="17">
        <v>12</v>
      </c>
      <c r="E9" s="17">
        <v>15</v>
      </c>
      <c r="F9" s="30">
        <v>6</v>
      </c>
      <c r="G9" s="54">
        <v>10</v>
      </c>
      <c r="H9" s="7">
        <f>SUM(B9:G9)</f>
        <v>73</v>
      </c>
      <c r="I9" s="27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5" workbookViewId="0">
      <selection activeCell="C26" sqref="C26"/>
    </sheetView>
  </sheetViews>
  <sheetFormatPr defaultRowHeight="12.75" x14ac:dyDescent="0.2"/>
  <cols>
    <col min="1" max="1" width="67.140625" customWidth="1"/>
    <col min="2" max="2" width="8.5703125" style="19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78" t="s">
        <v>0</v>
      </c>
      <c r="B1" s="79"/>
      <c r="C1" s="79"/>
      <c r="D1" s="79"/>
      <c r="E1" s="79"/>
    </row>
    <row r="2" spans="1:9" ht="15" x14ac:dyDescent="0.2">
      <c r="A2" s="10"/>
      <c r="C2" s="10"/>
      <c r="D2" s="10"/>
      <c r="E2" s="14"/>
    </row>
    <row r="3" spans="1:9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39"/>
    </row>
    <row r="4" spans="1:9" ht="15.75" customHeight="1" x14ac:dyDescent="0.2">
      <c r="A4" s="45" t="str">
        <f>Responses!A2</f>
        <v>RFQ730-18039 A&amp;E University of Houston Garage No. 6</v>
      </c>
      <c r="B4" s="45"/>
      <c r="C4" s="45"/>
      <c r="D4" s="45"/>
      <c r="E4" s="45"/>
      <c r="F4" s="45"/>
      <c r="G4" s="45"/>
      <c r="H4" s="45"/>
      <c r="I4" s="39"/>
    </row>
    <row r="5" spans="1:9" ht="15.75" thickBot="1" x14ac:dyDescent="0.25">
      <c r="A5" s="39"/>
      <c r="B5" s="43"/>
      <c r="C5" s="39"/>
      <c r="D5" s="39"/>
      <c r="E5" s="39"/>
      <c r="F5" s="39"/>
      <c r="G5" s="39"/>
      <c r="H5" s="13"/>
      <c r="I5" s="39"/>
    </row>
    <row r="6" spans="1:9" ht="93" customHeight="1" thickTop="1" thickBot="1" x14ac:dyDescent="0.25">
      <c r="A6" s="40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52" t="s">
        <v>10</v>
      </c>
      <c r="H6" s="16" t="s">
        <v>11</v>
      </c>
      <c r="I6" s="41"/>
    </row>
    <row r="7" spans="1:9" ht="16.5" thickTop="1" x14ac:dyDescent="0.2">
      <c r="A7" s="42" t="str">
        <f>Responses!A5</f>
        <v>EYP</v>
      </c>
      <c r="B7" s="22">
        <v>24</v>
      </c>
      <c r="C7" s="17">
        <v>6</v>
      </c>
      <c r="D7" s="17">
        <v>9</v>
      </c>
      <c r="E7" s="17">
        <v>15</v>
      </c>
      <c r="F7" s="30">
        <v>7</v>
      </c>
      <c r="G7" s="53">
        <v>10</v>
      </c>
      <c r="H7" s="7">
        <f>SUM(B7:G7)</f>
        <v>71</v>
      </c>
      <c r="I7" s="26">
        <v>1</v>
      </c>
    </row>
    <row r="8" spans="1:9" ht="15.75" x14ac:dyDescent="0.25">
      <c r="A8" s="42" t="str">
        <f>Responses!A6</f>
        <v>HarrisonKornberg</v>
      </c>
      <c r="B8" s="22">
        <v>21</v>
      </c>
      <c r="C8" s="17">
        <v>6</v>
      </c>
      <c r="D8" s="17">
        <v>9</v>
      </c>
      <c r="E8" s="17">
        <v>15</v>
      </c>
      <c r="F8" s="30">
        <v>8</v>
      </c>
      <c r="G8" s="53">
        <v>10</v>
      </c>
      <c r="H8" s="7">
        <f>SUM(B8:G8)</f>
        <v>69</v>
      </c>
      <c r="I8" s="25">
        <v>2</v>
      </c>
    </row>
    <row r="9" spans="1:9" ht="15.75" x14ac:dyDescent="0.25">
      <c r="A9" s="42" t="str">
        <f>Responses!A7</f>
        <v>Kirksey</v>
      </c>
      <c r="B9" s="22">
        <v>18</v>
      </c>
      <c r="C9" s="17">
        <v>6</v>
      </c>
      <c r="D9" s="17">
        <v>9</v>
      </c>
      <c r="E9" s="17">
        <v>15</v>
      </c>
      <c r="F9" s="30">
        <v>6</v>
      </c>
      <c r="G9" s="53">
        <v>10</v>
      </c>
      <c r="H9" s="7">
        <f>SUM(B9:G9)</f>
        <v>64</v>
      </c>
      <c r="I9" s="27">
        <v>3</v>
      </c>
    </row>
    <row r="10" spans="1:9" ht="15.75" x14ac:dyDescent="0.25">
      <c r="A10" s="42" t="str">
        <f>Responses!A8</f>
        <v>Page Southerland Page</v>
      </c>
      <c r="B10" s="22">
        <v>18</v>
      </c>
      <c r="C10" s="17">
        <v>6</v>
      </c>
      <c r="D10" s="17">
        <v>9</v>
      </c>
      <c r="E10" s="17">
        <v>15</v>
      </c>
      <c r="F10" s="30">
        <v>5</v>
      </c>
      <c r="G10" s="53">
        <v>10</v>
      </c>
      <c r="H10" s="7">
        <f>SUM(B10:G10)</f>
        <v>63</v>
      </c>
      <c r="I10" s="25">
        <v>4</v>
      </c>
    </row>
    <row r="11" spans="1:9" ht="15.75" x14ac:dyDescent="0.25">
      <c r="A11" s="42" t="str">
        <f>Responses!A9</f>
        <v>PGAL</v>
      </c>
      <c r="B11" s="22">
        <v>21</v>
      </c>
      <c r="C11" s="17">
        <v>6</v>
      </c>
      <c r="D11" s="17">
        <v>9</v>
      </c>
      <c r="E11" s="17">
        <v>15</v>
      </c>
      <c r="F11" s="30">
        <v>7</v>
      </c>
      <c r="G11" s="53">
        <v>10</v>
      </c>
      <c r="H11" s="7">
        <f>SUM(B11:G11)</f>
        <v>68</v>
      </c>
      <c r="I11" s="27">
        <v>6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M14" sqref="M14"/>
    </sheetView>
  </sheetViews>
  <sheetFormatPr defaultRowHeight="12.75" x14ac:dyDescent="0.2"/>
  <cols>
    <col min="1" max="1" width="59.42578125" customWidth="1"/>
    <col min="2" max="2" width="7" style="19" bestFit="1" customWidth="1"/>
    <col min="3" max="3" width="9" customWidth="1"/>
    <col min="4" max="4" width="9.5703125" customWidth="1"/>
    <col min="5" max="5" width="12.28515625" customWidth="1"/>
  </cols>
  <sheetData>
    <row r="1" spans="1:9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39"/>
    </row>
    <row r="2" spans="1:9" ht="12.75" customHeight="1" x14ac:dyDescent="0.2">
      <c r="A2" s="45" t="str">
        <f>Responses!A2</f>
        <v>RFQ730-18039 A&amp;E University of Houston Garage No. 6</v>
      </c>
      <c r="B2" s="45"/>
      <c r="C2" s="45"/>
      <c r="D2" s="45"/>
      <c r="E2" s="45"/>
      <c r="F2" s="45"/>
      <c r="G2" s="45"/>
      <c r="H2" s="45"/>
      <c r="I2" s="39"/>
    </row>
    <row r="3" spans="1:9" ht="15.75" thickBot="1" x14ac:dyDescent="0.25">
      <c r="A3" s="39"/>
      <c r="B3" s="43"/>
      <c r="C3" s="39"/>
      <c r="D3" s="39"/>
      <c r="E3" s="39"/>
      <c r="F3" s="39"/>
      <c r="G3" s="39"/>
      <c r="H3" s="13"/>
      <c r="I3" s="39"/>
    </row>
    <row r="4" spans="1:9" ht="75" thickTop="1" thickBot="1" x14ac:dyDescent="0.25">
      <c r="A4" s="4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2" t="s">
        <v>10</v>
      </c>
      <c r="H4" s="16" t="s">
        <v>11</v>
      </c>
      <c r="I4" s="41"/>
    </row>
    <row r="5" spans="1:9" ht="16.5" thickTop="1" x14ac:dyDescent="0.2">
      <c r="A5" s="42" t="str">
        <f>Responses!A5</f>
        <v>EYP</v>
      </c>
      <c r="B5" s="22">
        <v>27</v>
      </c>
      <c r="C5" s="17">
        <v>9</v>
      </c>
      <c r="D5" s="17">
        <v>13.5</v>
      </c>
      <c r="E5" s="17">
        <v>22.5</v>
      </c>
      <c r="F5" s="30">
        <v>10</v>
      </c>
      <c r="G5" s="54">
        <v>10</v>
      </c>
      <c r="H5" s="7">
        <f>SUM(B5:G5)</f>
        <v>92</v>
      </c>
      <c r="I5" s="26">
        <v>1</v>
      </c>
    </row>
    <row r="6" spans="1:9" ht="15.75" x14ac:dyDescent="0.25">
      <c r="A6" s="42" t="str">
        <f>Responses!A6</f>
        <v>HarrisonKornberg</v>
      </c>
      <c r="B6" s="22">
        <v>24</v>
      </c>
      <c r="C6" s="17">
        <v>8</v>
      </c>
      <c r="D6" s="17">
        <v>12</v>
      </c>
      <c r="E6" s="17">
        <v>20</v>
      </c>
      <c r="F6" s="30">
        <v>8</v>
      </c>
      <c r="G6" s="54">
        <v>10</v>
      </c>
      <c r="H6" s="7">
        <f>SUM(B6:G6)</f>
        <v>82</v>
      </c>
      <c r="I6" s="25">
        <v>2</v>
      </c>
    </row>
    <row r="7" spans="1:9" ht="15.75" x14ac:dyDescent="0.25">
      <c r="A7" s="42" t="str">
        <f>Responses!A7</f>
        <v>Kirksey</v>
      </c>
      <c r="B7" s="22">
        <v>27</v>
      </c>
      <c r="C7" s="17">
        <v>9</v>
      </c>
      <c r="D7" s="17">
        <v>13.5</v>
      </c>
      <c r="E7" s="17">
        <v>21</v>
      </c>
      <c r="F7" s="30">
        <v>9</v>
      </c>
      <c r="G7" s="54">
        <v>10</v>
      </c>
      <c r="H7" s="7">
        <f>SUM(B7:G7)</f>
        <v>89.5</v>
      </c>
      <c r="I7" s="27">
        <v>3</v>
      </c>
    </row>
    <row r="8" spans="1:9" ht="15.75" x14ac:dyDescent="0.25">
      <c r="A8" s="42" t="str">
        <f>Responses!A8</f>
        <v>Page Southerland Page</v>
      </c>
      <c r="B8" s="22">
        <v>24</v>
      </c>
      <c r="C8" s="17">
        <v>7.8</v>
      </c>
      <c r="D8" s="17">
        <v>10.5</v>
      </c>
      <c r="E8" s="17">
        <v>19.5</v>
      </c>
      <c r="F8" s="30">
        <v>7</v>
      </c>
      <c r="G8" s="54">
        <v>10</v>
      </c>
      <c r="H8" s="7">
        <f>SUM(B8:G8)</f>
        <v>78.8</v>
      </c>
      <c r="I8" s="25">
        <v>4</v>
      </c>
    </row>
    <row r="9" spans="1:9" ht="15.75" x14ac:dyDescent="0.25">
      <c r="A9" s="42" t="str">
        <f>Responses!A9</f>
        <v>PGAL</v>
      </c>
      <c r="B9" s="22">
        <v>21</v>
      </c>
      <c r="C9" s="17">
        <v>7</v>
      </c>
      <c r="D9" s="17">
        <v>11.7</v>
      </c>
      <c r="E9" s="17">
        <v>19.5</v>
      </c>
      <c r="F9" s="30">
        <v>8.1999999999999993</v>
      </c>
      <c r="G9" s="54">
        <v>10</v>
      </c>
      <c r="H9" s="7">
        <f>SUM(B9:G9)</f>
        <v>77.400000000000006</v>
      </c>
      <c r="I9" s="27">
        <v>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"/>
  <sheetViews>
    <sheetView workbookViewId="0">
      <selection activeCell="I33" sqref="I33"/>
    </sheetView>
  </sheetViews>
  <sheetFormatPr defaultRowHeight="12.75" x14ac:dyDescent="0.2"/>
  <cols>
    <col min="1" max="1" width="49.5703125" customWidth="1"/>
  </cols>
  <sheetData>
    <row r="1" spans="1:12" ht="15.75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63"/>
      <c r="L1" s="63"/>
    </row>
    <row r="2" spans="1:12" x14ac:dyDescent="0.2">
      <c r="A2" s="80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63"/>
      <c r="L2" s="63"/>
    </row>
    <row r="3" spans="1:12" ht="15.75" thickBot="1" x14ac:dyDescent="0.25">
      <c r="A3" s="64"/>
      <c r="B3" s="64"/>
      <c r="C3" s="64"/>
      <c r="D3" s="64"/>
      <c r="E3" s="64"/>
      <c r="F3" s="64"/>
      <c r="G3" s="64"/>
      <c r="H3" s="64"/>
      <c r="I3" s="64"/>
      <c r="J3" s="67"/>
      <c r="K3" s="63"/>
      <c r="L3" s="63"/>
    </row>
    <row r="4" spans="1:12" ht="75" thickTop="1" thickBot="1" x14ac:dyDescent="0.25">
      <c r="A4" s="65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9</v>
      </c>
      <c r="G4" s="66" t="s">
        <v>10</v>
      </c>
      <c r="H4" s="66" t="s">
        <v>15</v>
      </c>
      <c r="I4" s="68" t="s">
        <v>11</v>
      </c>
      <c r="J4" s="69"/>
      <c r="K4" s="63"/>
      <c r="L4" s="63"/>
    </row>
    <row r="5" spans="1:12" ht="16.5" thickTop="1" x14ac:dyDescent="0.2">
      <c r="A5" s="73" t="str">
        <f>Responses!A5</f>
        <v>EYP</v>
      </c>
      <c r="B5" s="62">
        <v>0</v>
      </c>
      <c r="C5" s="62">
        <v>0</v>
      </c>
      <c r="D5" s="62">
        <v>0</v>
      </c>
      <c r="E5" s="62">
        <v>0</v>
      </c>
      <c r="F5" s="62">
        <v>0</v>
      </c>
      <c r="G5" s="61">
        <v>0</v>
      </c>
      <c r="H5" s="74">
        <v>10</v>
      </c>
      <c r="I5" s="75">
        <v>10</v>
      </c>
      <c r="J5" s="76">
        <v>1</v>
      </c>
      <c r="K5" s="63"/>
      <c r="L5" s="63"/>
    </row>
    <row r="6" spans="1:12" ht="15.75" x14ac:dyDescent="0.2">
      <c r="A6" s="73" t="str">
        <f>Responses!A6</f>
        <v>HarrisonKornberg</v>
      </c>
      <c r="B6" s="62">
        <v>0</v>
      </c>
      <c r="C6" s="62">
        <v>0</v>
      </c>
      <c r="D6" s="62">
        <v>0</v>
      </c>
      <c r="E6" s="62">
        <v>0</v>
      </c>
      <c r="F6" s="62">
        <v>0</v>
      </c>
      <c r="G6" s="61">
        <v>0</v>
      </c>
      <c r="H6" s="70">
        <v>10</v>
      </c>
      <c r="I6" s="71">
        <v>10</v>
      </c>
      <c r="J6" s="72">
        <v>2</v>
      </c>
      <c r="K6" s="63"/>
      <c r="L6" s="63"/>
    </row>
    <row r="7" spans="1:12" ht="15.75" x14ac:dyDescent="0.2">
      <c r="A7" s="73" t="str">
        <f>Responses!A7</f>
        <v>Kirksey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1">
        <v>0</v>
      </c>
      <c r="H7" s="74">
        <v>10</v>
      </c>
      <c r="I7" s="75">
        <v>10</v>
      </c>
      <c r="J7" s="76">
        <v>3</v>
      </c>
      <c r="K7" s="63"/>
      <c r="L7" s="63"/>
    </row>
    <row r="8" spans="1:12" ht="15.75" x14ac:dyDescent="0.2">
      <c r="A8" s="73" t="str">
        <f>Responses!A8</f>
        <v>Page Southerland Page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1">
        <v>0</v>
      </c>
      <c r="H8" s="70">
        <v>10</v>
      </c>
      <c r="I8" s="71">
        <v>10</v>
      </c>
      <c r="J8" s="72">
        <v>4</v>
      </c>
      <c r="K8" s="63"/>
      <c r="L8" s="63"/>
    </row>
    <row r="9" spans="1:12" ht="15.75" x14ac:dyDescent="0.2">
      <c r="A9" s="73" t="str">
        <f>Responses!A9</f>
        <v>PGAL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1">
        <v>0</v>
      </c>
      <c r="H9" s="74">
        <v>10</v>
      </c>
      <c r="I9" s="75">
        <v>10</v>
      </c>
      <c r="J9" s="76">
        <v>5</v>
      </c>
      <c r="K9" s="63"/>
      <c r="L9" s="63"/>
    </row>
    <row r="10" spans="1:12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</sheetData>
  <mergeCells count="2">
    <mergeCell ref="A2:J2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O18" sqref="O18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6" width="8.28515625" bestFit="1" customWidth="1"/>
    <col min="7" max="7" width="8.28515625" customWidth="1"/>
    <col min="8" max="8" width="17.5703125" bestFit="1" customWidth="1"/>
    <col min="9" max="9" width="11.42578125" customWidth="1"/>
  </cols>
  <sheetData>
    <row r="1" spans="1:10" ht="15.75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</row>
    <row r="2" spans="1:10" x14ac:dyDescent="0.2">
      <c r="A2" s="80" t="str">
        <f>Responses!A2</f>
        <v>RFQ730-18039 A&amp;E University of Houston Garage No. 6</v>
      </c>
      <c r="B2" s="81"/>
      <c r="C2" s="81"/>
      <c r="D2" s="81"/>
      <c r="E2" s="81"/>
      <c r="F2" s="81"/>
      <c r="G2" s="81"/>
      <c r="H2" s="81"/>
      <c r="I2" s="81"/>
    </row>
    <row r="3" spans="1:10" ht="15.75" thickBot="1" x14ac:dyDescent="0.25">
      <c r="A3" s="12"/>
      <c r="B3" s="12"/>
      <c r="C3" s="12"/>
      <c r="D3" s="12"/>
      <c r="E3" s="12"/>
      <c r="F3" s="12"/>
      <c r="G3" s="12"/>
      <c r="H3" s="14"/>
      <c r="I3" s="14"/>
    </row>
    <row r="4" spans="1:10" ht="141" customHeight="1" thickBot="1" x14ac:dyDescent="0.25">
      <c r="A4" s="3" t="s">
        <v>2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9" t="s">
        <v>3</v>
      </c>
      <c r="I4" s="2" t="s">
        <v>1</v>
      </c>
    </row>
    <row r="5" spans="1:10" s="60" customFormat="1" ht="15.75" x14ac:dyDescent="0.2">
      <c r="A5" s="55" t="str">
        <f>Responses!A5</f>
        <v>EYP</v>
      </c>
      <c r="B5" s="56">
        <f>'Evaluator 1'!H5</f>
        <v>79.75</v>
      </c>
      <c r="C5" s="57">
        <f>'Evaluator 2'!H5</f>
        <v>91</v>
      </c>
      <c r="D5" s="57">
        <f>'Evaluator 3'!H5</f>
        <v>86</v>
      </c>
      <c r="E5" s="57">
        <f>'Evaluator 4'!H5</f>
        <v>88</v>
      </c>
      <c r="F5" s="57">
        <f>'Evaluator 5'!H7</f>
        <v>71</v>
      </c>
      <c r="G5" s="57">
        <f>'Evaluator 6'!H5</f>
        <v>92</v>
      </c>
      <c r="H5" s="58">
        <f t="shared" ref="H5:H9" si="0">AVERAGE(B5:G5)</f>
        <v>84.625</v>
      </c>
      <c r="I5" s="59">
        <f>RANK(H5,$H$5:$H$9,0)</f>
        <v>1</v>
      </c>
      <c r="J5" s="77">
        <v>1</v>
      </c>
    </row>
    <row r="6" spans="1:10" s="50" customFormat="1" ht="15.75" x14ac:dyDescent="0.25">
      <c r="A6" s="51" t="str">
        <f>Responses!A6</f>
        <v>HarrisonKornberg</v>
      </c>
      <c r="B6" s="28">
        <f>'Evaluator 1'!H6</f>
        <v>78.75</v>
      </c>
      <c r="C6" s="47">
        <f>'Evaluator 2'!H6</f>
        <v>88.6</v>
      </c>
      <c r="D6" s="47">
        <f>'Evaluator 3'!H6</f>
        <v>90</v>
      </c>
      <c r="E6" s="47">
        <f>'Evaluator 4'!H6</f>
        <v>75</v>
      </c>
      <c r="F6" s="47">
        <f>'Evaluator 5'!H8</f>
        <v>69</v>
      </c>
      <c r="G6" s="47">
        <f>'Evaluator 6'!H6</f>
        <v>82</v>
      </c>
      <c r="H6" s="29">
        <f t="shared" si="0"/>
        <v>80.558333333333337</v>
      </c>
      <c r="I6" s="48">
        <f>RANK(H6,$H$5:$H$9,0)</f>
        <v>3</v>
      </c>
      <c r="J6" s="25">
        <v>2</v>
      </c>
    </row>
    <row r="7" spans="1:10" s="50" customFormat="1" ht="15.75" x14ac:dyDescent="0.25">
      <c r="A7" s="51" t="str">
        <f>Responses!A7</f>
        <v>Kirksey</v>
      </c>
      <c r="B7" s="28">
        <f>'Evaluator 1'!H7</f>
        <v>79.5</v>
      </c>
      <c r="C7" s="47">
        <f>'Evaluator 2'!H7</f>
        <v>89.6</v>
      </c>
      <c r="D7" s="47">
        <f>'Evaluator 3'!H7</f>
        <v>100</v>
      </c>
      <c r="E7" s="47">
        <f>'Evaluator 4'!H7</f>
        <v>77</v>
      </c>
      <c r="F7" s="47">
        <f>'Evaluator 5'!H9</f>
        <v>64</v>
      </c>
      <c r="G7" s="47">
        <f>'Evaluator 6'!H7</f>
        <v>89.5</v>
      </c>
      <c r="H7" s="29">
        <f t="shared" si="0"/>
        <v>83.266666666666666</v>
      </c>
      <c r="I7" s="48">
        <f>RANK(H7,$H$5:$H$9,0)</f>
        <v>2</v>
      </c>
      <c r="J7" s="25">
        <v>3</v>
      </c>
    </row>
    <row r="8" spans="1:10" s="50" customFormat="1" ht="15.75" x14ac:dyDescent="0.25">
      <c r="A8" s="73" t="str">
        <f>Responses!A8</f>
        <v>Page Southerland Page</v>
      </c>
      <c r="B8" s="28">
        <f>'Evaluator 1'!H8</f>
        <v>75.75</v>
      </c>
      <c r="C8" s="47">
        <f>'Evaluator 2'!H8</f>
        <v>85</v>
      </c>
      <c r="D8" s="47">
        <f>'Evaluator 3'!H8</f>
        <v>88.5</v>
      </c>
      <c r="E8" s="47">
        <f>'Evaluator 4'!H8</f>
        <v>64</v>
      </c>
      <c r="F8" s="47">
        <f>'Evaluator 5'!H10</f>
        <v>63</v>
      </c>
      <c r="G8" s="47">
        <f>'Evaluator 6'!H8</f>
        <v>78.8</v>
      </c>
      <c r="H8" s="29">
        <f t="shared" si="0"/>
        <v>75.841666666666669</v>
      </c>
      <c r="I8" s="48">
        <f>RANK(H8,$H$5:$H$9,0)</f>
        <v>5</v>
      </c>
      <c r="J8" s="25">
        <v>4</v>
      </c>
    </row>
    <row r="9" spans="1:10" s="50" customFormat="1" ht="15.75" x14ac:dyDescent="0.25">
      <c r="A9" s="73" t="str">
        <f>Responses!A9</f>
        <v>PGAL</v>
      </c>
      <c r="B9" s="28">
        <f>'Evaluator 1'!H9</f>
        <v>76.75</v>
      </c>
      <c r="C9" s="47">
        <f>'Evaluator 2'!H9</f>
        <v>86.9</v>
      </c>
      <c r="D9" s="47">
        <f>'Evaluator 3'!H9</f>
        <v>96.5</v>
      </c>
      <c r="E9" s="47">
        <f>'Evaluator 4'!H9</f>
        <v>73</v>
      </c>
      <c r="F9" s="47">
        <f>'Evaluator 5'!H11</f>
        <v>68</v>
      </c>
      <c r="G9" s="47">
        <f>'Evaluator 6'!H9</f>
        <v>77.400000000000006</v>
      </c>
      <c r="H9" s="29">
        <f t="shared" si="0"/>
        <v>79.758333333333326</v>
      </c>
      <c r="I9" s="48">
        <f>RANK(H9,$H$5:$H$9,0)</f>
        <v>4</v>
      </c>
      <c r="J9" s="25">
        <v>6</v>
      </c>
    </row>
    <row r="10" spans="1:10" s="39" customFormat="1" x14ac:dyDescent="0.2"/>
    <row r="11" spans="1:10" ht="15" x14ac:dyDescent="0.2">
      <c r="A11" s="39"/>
      <c r="B11" s="15" t="s">
        <v>19</v>
      </c>
      <c r="C11" s="39"/>
      <c r="D11" s="39"/>
      <c r="E11" s="39"/>
      <c r="F11" s="39"/>
      <c r="H11" s="11"/>
    </row>
    <row r="12" spans="1:10" ht="15" x14ac:dyDescent="0.2">
      <c r="A12" s="39"/>
      <c r="B12" s="12"/>
      <c r="C12" s="39"/>
      <c r="D12" s="39"/>
      <c r="E12" s="39"/>
      <c r="F12" s="39"/>
      <c r="H12" s="11"/>
    </row>
    <row r="13" spans="1:10" ht="15" x14ac:dyDescent="0.2">
      <c r="A13" s="39"/>
      <c r="B13" s="15" t="s">
        <v>20</v>
      </c>
      <c r="C13" s="39"/>
      <c r="D13" s="39"/>
      <c r="E13" s="39"/>
      <c r="F13" s="39"/>
      <c r="H13" s="11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HUB DEPARTMENT</vt:lpstr>
      <vt:lpstr>Summary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2019-05-03T14:32:57Z</dcterms:modified>
</cp:coreProperties>
</file>