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
    </mc:Choice>
  </mc:AlternateContent>
  <bookViews>
    <workbookView xWindow="7740" yWindow="-180" windowWidth="17115" windowHeight="9855" tabRatio="874" activeTab="7"/>
  </bookViews>
  <sheets>
    <sheet name="Evaluator 1" sheetId="2" r:id="rId1"/>
    <sheet name="Evaluator 2" sheetId="3" r:id="rId2"/>
    <sheet name="Evaluator 3" sheetId="5" r:id="rId3"/>
    <sheet name="Evaluator 4" sheetId="9" r:id="rId4"/>
    <sheet name="Evaluator 5" sheetId="10" r:id="rId5"/>
    <sheet name="Evsluator 6" sheetId="11" r:id="rId6"/>
    <sheet name="Evaluator 7" sheetId="4" r:id="rId7"/>
    <sheet name="Summary" sheetId="1" r:id="rId8"/>
    <sheet name="Evaluation" sheetId="12" r:id="rId9"/>
  </sheets>
  <calcPr calcId="152511"/>
</workbook>
</file>

<file path=xl/calcChain.xml><?xml version="1.0" encoding="utf-8"?>
<calcChain xmlns="http://schemas.openxmlformats.org/spreadsheetml/2006/main">
  <c r="I4" i="4" l="1"/>
  <c r="I6" i="4" l="1"/>
  <c r="L7" i="1"/>
  <c r="L8" i="1"/>
  <c r="L9" i="1"/>
  <c r="H9" i="1" l="1"/>
  <c r="I5" i="4"/>
  <c r="H8" i="1" s="1"/>
  <c r="H7" i="1"/>
  <c r="I6" i="11"/>
  <c r="G9" i="1" s="1"/>
  <c r="I5" i="11"/>
  <c r="G8" i="1" s="1"/>
  <c r="I4" i="11"/>
  <c r="G7" i="1" s="1"/>
  <c r="I6" i="10"/>
  <c r="F9" i="1" s="1"/>
  <c r="I5" i="10"/>
  <c r="F8" i="1" s="1"/>
  <c r="I4" i="10"/>
  <c r="F7" i="1" s="1"/>
  <c r="I6" i="9"/>
  <c r="E9" i="1" s="1"/>
  <c r="I5" i="9"/>
  <c r="E8" i="1" s="1"/>
  <c r="I4" i="9"/>
  <c r="E7" i="1" s="1"/>
  <c r="I6" i="5"/>
  <c r="D9" i="1" s="1"/>
  <c r="I5" i="5"/>
  <c r="D8" i="1" s="1"/>
  <c r="I4" i="5"/>
  <c r="D7" i="1" s="1"/>
  <c r="I6" i="3"/>
  <c r="C9" i="1" s="1"/>
  <c r="I5" i="3"/>
  <c r="C8" i="1" s="1"/>
  <c r="I4" i="3"/>
  <c r="C7" i="1" s="1"/>
  <c r="I4" i="2"/>
  <c r="B7" i="1" s="1"/>
  <c r="I5" i="2"/>
  <c r="B8" i="1" s="1"/>
  <c r="I6" i="2"/>
  <c r="B9" i="1" s="1"/>
  <c r="I7" i="1" l="1"/>
  <c r="M7" i="1"/>
  <c r="M8" i="1"/>
  <c r="M9" i="1"/>
  <c r="L6" i="1"/>
  <c r="A8" i="1"/>
  <c r="A9" i="1"/>
  <c r="N7" i="1" l="1"/>
  <c r="N8" i="1"/>
  <c r="N9" i="1"/>
  <c r="I8" i="1"/>
  <c r="P8" i="1" s="1"/>
  <c r="I9" i="1"/>
  <c r="P9" i="1" l="1"/>
  <c r="A7" i="1"/>
  <c r="P7" i="1" l="1"/>
  <c r="J9" i="1" l="1"/>
  <c r="Q7" i="1"/>
  <c r="Q9" i="1"/>
  <c r="Q8" i="1"/>
  <c r="J7" i="1"/>
  <c r="J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<sst xmlns="http://schemas.openxmlformats.org/spreadsheetml/2006/main" count="116" uniqueCount="49">
  <si>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</si>
  <si>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</si>
  <si>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</si>
  <si>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</si>
  <si>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</si>
  <si>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</si>
  <si>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</si>
  <si>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</si>
  <si>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</si>
  <si>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</si>
  <si>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</si>
  <si>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</si>
  <si>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</si>
  <si>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</si>
  <si>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</si>
  <si>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</si>
  <si>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</si>
  <si>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</si>
  <si>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</si>
  <si>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</si>
  <si>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</si>
  <si>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</si>
  <si>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</si>
  <si>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</si>
  <si>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</si>
  <si>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Patient Care Intervention Center</t>
  </si>
  <si>
    <t>Persivia</t>
  </si>
  <si>
    <t>Unite Us</t>
  </si>
  <si>
    <t>RFP730-20034 UH COLLEGE OF MEDICINE DATA PLATFORM</t>
  </si>
  <si>
    <t xml:space="preserve">University of Houston Evaluation Matrix </t>
  </si>
  <si>
    <t>Name</t>
  </si>
  <si>
    <t>Evaluation Due Date</t>
  </si>
  <si>
    <t>at 4:00:00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</si>
  <si>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</si>
  <si>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</si>
  <si>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</si>
  <si>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</si>
  <si>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</si>
  <si>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</si>
  <si>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</si>
  <si>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Reputation of the vendor and of the vendor’s goods or services</t>
  </si>
  <si>
    <t>Extent to which the goods or services meet UHS’ needs</t>
  </si>
  <si>
    <t>Any other relevant factor that a private business entity would consider in selecting a vendor - Likelihood that the vendor could successfully implement the platform in Houston</t>
  </si>
  <si>
    <t>Time to implement</t>
  </si>
  <si>
    <t>Points (1-5)</t>
  </si>
  <si>
    <t>Patient Care Intervention Care</t>
  </si>
  <si>
    <t xml:space="preserve">Committee Members: </t>
  </si>
  <si>
    <t>Updated: 10/19</t>
  </si>
  <si>
    <t>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</si>
</sst>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hair">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6" fillId="0" borderId="0" applyNumberFormat="0" applyFill="0" applyBorder="0" applyAlignment="0" applyProtection="0"/>
  </cellStyleXfs>
  <cellXfs count="104">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6" fillId="0" borderId="0" xfId="0" applyFont="1"/>
    <xf numFmtId="0" fontId="37" fillId="0" borderId="0" xfId="0" applyFont="1"/>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6" borderId="0" xfId="0" applyFont="1" applyFill="1" applyAlignment="1"/>
    <xf numFmtId="0" fontId="40" fillId="26" borderId="0" xfId="0" applyFont="1" applyFill="1"/>
    <xf numFmtId="0" fontId="12" fillId="26" borderId="0" xfId="0" applyFont="1" applyFill="1" applyAlignment="1"/>
    <xf numFmtId="0" fontId="13" fillId="26" borderId="0" xfId="0" applyFont="1" applyFill="1"/>
    <xf numFmtId="0" fontId="40"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4" fontId="13" fillId="26" borderId="12" xfId="0" applyNumberFormat="1" applyFont="1" applyFill="1" applyBorder="1" applyAlignment="1">
      <alignment horizontal="right"/>
    </xf>
    <xf numFmtId="0" fontId="13" fillId="26" borderId="11" xfId="0" applyFont="1" applyFill="1" applyBorder="1" applyAlignment="1">
      <alignment horizontal="right"/>
    </xf>
    <xf numFmtId="4" fontId="13" fillId="26" borderId="12" xfId="0" applyNumberFormat="1" applyFont="1" applyFill="1" applyBorder="1"/>
    <xf numFmtId="0" fontId="13" fillId="26" borderId="12" xfId="0" applyFont="1" applyFill="1" applyBorder="1" applyAlignment="1">
      <alignment horizontal="left"/>
    </xf>
    <xf numFmtId="0" fontId="41" fillId="26" borderId="0" xfId="0" applyFont="1" applyFill="1"/>
    <xf numFmtId="0" fontId="33" fillId="25" borderId="13" xfId="0" applyFont="1" applyFill="1" applyBorder="1" applyAlignment="1">
      <alignment horizontal="right" textRotation="90"/>
    </xf>
    <xf numFmtId="0" fontId="34" fillId="25" borderId="14" xfId="0" applyFont="1" applyFill="1" applyBorder="1" applyAlignment="1">
      <alignment horizontal="right"/>
    </xf>
    <xf numFmtId="0" fontId="14" fillId="0" borderId="0" xfId="98" applyFont="1"/>
    <xf numFmtId="0" fontId="43" fillId="0" borderId="10" xfId="100" applyFont="1" applyBorder="1" applyAlignment="1">
      <alignment horizontal="right"/>
    </xf>
    <xf numFmtId="0" fontId="45" fillId="0" borderId="10" xfId="100" applyFont="1" applyFill="1" applyBorder="1" applyAlignment="1">
      <alignment horizontal="right"/>
    </xf>
    <xf numFmtId="0" fontId="44" fillId="0" borderId="0" xfId="98" applyFont="1" applyFill="1" applyBorder="1"/>
    <xf numFmtId="0" fontId="14" fillId="0" borderId="0" xfId="98" applyFont="1"/>
    <xf numFmtId="0" fontId="14" fillId="0" borderId="0" xfId="98" applyFont="1"/>
    <xf numFmtId="0" fontId="14" fillId="0" borderId="0" xfId="98" applyFont="1"/>
    <xf numFmtId="0" fontId="14" fillId="0" borderId="0" xfId="98" applyFont="1"/>
    <xf numFmtId="0" fontId="43" fillId="0" borderId="10" xfId="100" applyFont="1" applyBorder="1" applyAlignment="1">
      <alignment horizontal="right"/>
    </xf>
    <xf numFmtId="0" fontId="45" fillId="0" borderId="10" xfId="100" applyFont="1" applyFill="1" applyBorder="1" applyAlignment="1">
      <alignment horizontal="right"/>
    </xf>
    <xf numFmtId="0" fontId="44" fillId="0" borderId="0" xfId="98" applyFont="1" applyFill="1" applyBorder="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43" fillId="0" borderId="0" xfId="98" applyFont="1" applyAlignment="1">
      <alignment horizontal="left"/>
    </xf>
    <xf numFmtId="0" fontId="36" fillId="0" borderId="15" xfId="0" applyFont="1" applyBorder="1" applyAlignment="1">
      <alignment horizontal="left"/>
    </xf>
    <xf numFmtId="0" fontId="42" fillId="0" borderId="10" xfId="100" applyFont="1" applyBorder="1" applyAlignment="1">
      <alignment horizontal="center"/>
    </xf>
    <xf numFmtId="0" fontId="39" fillId="26" borderId="0" xfId="0" applyFont="1" applyFill="1" applyAlignment="1">
      <alignment horizontal="right"/>
    </xf>
    <xf numFmtId="0" fontId="39" fillId="26" borderId="0" xfId="0" applyFont="1" applyFill="1" applyBorder="1" applyAlignment="1">
      <alignment horizontal="right"/>
    </xf>
    <xf numFmtId="0" fontId="39" fillId="24" borderId="0" xfId="0" applyFont="1" applyFill="1" applyAlignment="1">
      <alignment horizontal="left"/>
    </xf>
    <xf numFmtId="0" fontId="12" fillId="26" borderId="0" xfId="98" applyFont="1" applyFill="1" applyAlignment="1">
      <alignment horizontal="left" wrapText="1"/>
    </xf>
    <xf numFmtId="0" fontId="12" fillId="26" borderId="0" xfId="98" applyFont="1" applyFill="1" applyAlignment="1">
      <alignment wrapText="1"/>
    </xf>
    <xf numFmtId="0" fontId="14" fillId="26" borderId="0" xfId="98" applyFont="1" applyFill="1"/>
    <xf numFmtId="0" fontId="12" fillId="0" borderId="0" xfId="98" applyFont="1" applyFill="1" applyAlignment="1">
      <alignment horizontal="left"/>
    </xf>
    <xf numFmtId="0" fontId="13" fillId="26" borderId="0" xfId="98" applyFont="1" applyFill="1"/>
    <xf numFmtId="0" fontId="42" fillId="26" borderId="0" xfId="102" applyFont="1" applyFill="1" applyBorder="1" applyAlignment="1">
      <alignment horizontal="left"/>
    </xf>
    <xf numFmtId="0" fontId="14" fillId="24" borderId="0" xfId="102" applyFont="1" applyFill="1" applyBorder="1" applyAlignment="1">
      <alignment horizontal="center"/>
    </xf>
    <xf numFmtId="164" fontId="42" fillId="0" borderId="0" xfId="102" applyNumberFormat="1" applyFont="1" applyFill="1" applyBorder="1" applyAlignment="1">
      <alignment horizontal="center"/>
    </xf>
    <xf numFmtId="0" fontId="42" fillId="26" borderId="0" xfId="102" applyFont="1" applyFill="1" applyBorder="1" applyAlignment="1"/>
    <xf numFmtId="0" fontId="47" fillId="26" borderId="0" xfId="103" applyFont="1" applyFill="1" applyAlignment="1">
      <alignment horizontal="left" wrapText="1"/>
    </xf>
    <xf numFmtId="0" fontId="47" fillId="26" borderId="0" xfId="103" applyFont="1" applyFill="1" applyAlignment="1">
      <alignment wrapText="1"/>
    </xf>
    <xf numFmtId="0" fontId="14" fillId="26" borderId="0" xfId="98" applyFont="1" applyFill="1" applyAlignment="1"/>
    <xf numFmtId="0" fontId="14" fillId="24" borderId="16" xfId="98" applyFont="1" applyFill="1" applyBorder="1" applyAlignment="1">
      <alignment horizontal="center" wrapText="1"/>
    </xf>
    <xf numFmtId="0" fontId="36" fillId="26" borderId="0" xfId="98" applyFont="1" applyFill="1" applyAlignment="1">
      <alignment horizontal="left" wrapText="1"/>
    </xf>
    <xf numFmtId="0" fontId="46" fillId="26" borderId="0" xfId="103" applyFill="1"/>
    <xf numFmtId="0" fontId="14" fillId="26" borderId="0" xfId="98" applyFont="1" applyFill="1" applyAlignment="1">
      <alignment horizontal="center"/>
    </xf>
    <xf numFmtId="0" fontId="43" fillId="27" borderId="17" xfId="98" applyFont="1" applyFill="1" applyBorder="1" applyAlignment="1">
      <alignment horizontal="left"/>
    </xf>
    <xf numFmtId="0" fontId="43" fillId="27" borderId="18" xfId="98" applyFont="1" applyFill="1" applyBorder="1" applyAlignment="1">
      <alignment horizontal="left"/>
    </xf>
    <xf numFmtId="0" fontId="43" fillId="27" borderId="19" xfId="98" applyFont="1" applyFill="1" applyBorder="1" applyAlignment="1">
      <alignment horizontal="left"/>
    </xf>
    <xf numFmtId="0" fontId="48" fillId="26" borderId="17" xfId="98" applyFont="1" applyFill="1" applyBorder="1" applyAlignment="1">
      <alignment horizontal="left" vertical="top" wrapText="1"/>
    </xf>
    <xf numFmtId="0" fontId="41" fillId="26" borderId="18" xfId="98" applyFont="1" applyFill="1" applyBorder="1" applyAlignment="1">
      <alignment horizontal="left" vertical="top" wrapText="1"/>
    </xf>
    <xf numFmtId="0" fontId="41" fillId="26" borderId="19" xfId="98" applyFont="1" applyFill="1" applyBorder="1" applyAlignment="1">
      <alignment horizontal="left" vertical="top" wrapText="1"/>
    </xf>
    <xf numFmtId="0" fontId="41" fillId="26" borderId="17" xfId="98" applyFont="1" applyFill="1" applyBorder="1" applyAlignment="1">
      <alignment horizontal="left" vertical="top" wrapText="1"/>
    </xf>
    <xf numFmtId="0" fontId="49" fillId="26" borderId="0" xfId="98" applyFont="1" applyFill="1" applyAlignment="1">
      <alignment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9" fillId="26" borderId="0" xfId="98" applyFont="1" applyFill="1" applyAlignment="1">
      <alignment horizontal="center" wrapText="1"/>
    </xf>
    <xf numFmtId="0" fontId="36" fillId="26" borderId="11" xfId="98" applyFont="1" applyFill="1" applyBorder="1" applyAlignment="1">
      <alignment wrapText="1"/>
    </xf>
    <xf numFmtId="0" fontId="14" fillId="24" borderId="23" xfId="98" applyFont="1" applyFill="1" applyBorder="1" applyAlignment="1">
      <alignment horizontal="center"/>
    </xf>
    <xf numFmtId="0" fontId="14" fillId="24" borderId="11" xfId="98" applyFont="1" applyFill="1" applyBorder="1" applyAlignment="1">
      <alignment horizontal="center"/>
    </xf>
    <xf numFmtId="0" fontId="14" fillId="24" borderId="24" xfId="98" applyFont="1" applyFill="1" applyBorder="1" applyAlignment="1">
      <alignment horizontal="center"/>
    </xf>
    <xf numFmtId="0" fontId="36" fillId="26" borderId="12" xfId="98" applyFont="1" applyFill="1" applyBorder="1" applyAlignment="1">
      <alignment wrapText="1"/>
    </xf>
    <xf numFmtId="0" fontId="14" fillId="24" borderId="14" xfId="98" applyFont="1" applyFill="1" applyBorder="1" applyAlignment="1">
      <alignment horizontal="center"/>
    </xf>
    <xf numFmtId="0" fontId="14" fillId="24" borderId="12" xfId="98" applyFont="1" applyFill="1" applyBorder="1" applyAlignment="1">
      <alignment horizontal="center"/>
    </xf>
    <xf numFmtId="0" fontId="14" fillId="24" borderId="25" xfId="98" applyFont="1" applyFill="1" applyBorder="1" applyAlignment="1">
      <alignment horizontal="center"/>
    </xf>
    <xf numFmtId="0" fontId="36" fillId="26" borderId="12" xfId="98" applyFont="1" applyFill="1" applyBorder="1" applyAlignment="1"/>
    <xf numFmtId="0" fontId="14" fillId="28" borderId="0" xfId="98" applyFont="1" applyFill="1" applyBorder="1"/>
    <xf numFmtId="0" fontId="14" fillId="28" borderId="26" xfId="98" applyFont="1" applyFill="1" applyBorder="1"/>
    <xf numFmtId="0" fontId="14" fillId="26" borderId="10" xfId="98" applyFont="1" applyFill="1" applyBorder="1"/>
    <xf numFmtId="0" fontId="45" fillId="26" borderId="0" xfId="98" applyFont="1" applyFill="1"/>
    <xf numFmtId="0" fontId="14" fillId="26" borderId="0" xfId="98" applyFont="1" applyFill="1" applyAlignment="1">
      <alignment wrapText="1"/>
    </xf>
    <xf numFmtId="0" fontId="50" fillId="0" borderId="0" xfId="102" applyFont="1" applyAlignment="1">
      <alignment horizontal="left"/>
    </xf>
    <xf numFmtId="0" fontId="36" fillId="26" borderId="0" xfId="98" applyFont="1" applyFill="1"/>
    <xf numFmtId="0" fontId="41" fillId="26"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80867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G26" sqref="G26"/>
    </sheetView>
  </sheetViews>
  <sheetFormatPr defaultRowHeight="12.75" x14ac:dyDescent="0.2"/>
  <cols>
    <col min="1" max="3" width="9.42578125" customWidth="1"/>
    <col min="4" max="7" width="8.85546875" customWidth="1"/>
    <col min="8" max="9" width="8.85546875" style="7" customWidth="1"/>
    <col min="10" max="10" width="9.42578125" customWidth="1"/>
  </cols>
  <sheetData>
    <row r="1" spans="1:13" ht="15.75" x14ac:dyDescent="0.25">
      <c r="A1" s="14"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55"/>
      <c r="B3" s="55"/>
      <c r="C3" s="55"/>
      <c r="D3" s="37" t="s">
        <v>9</v>
      </c>
      <c r="E3" s="37" t="s">
        <v>10</v>
      </c>
      <c r="F3" s="37" t="s">
        <v>11</v>
      </c>
      <c r="G3" s="37" t="s">
        <v>12</v>
      </c>
      <c r="H3" s="37" t="s">
        <v>13</v>
      </c>
      <c r="I3" s="38" t="s">
        <v>14</v>
      </c>
      <c r="J3" s="12"/>
    </row>
    <row r="4" spans="1:13" x14ac:dyDescent="0.2">
      <c r="A4" s="53" t="s">
        <v>25</v>
      </c>
      <c r="B4" s="53"/>
      <c r="C4" s="53"/>
      <c r="D4" s="36">
        <v>0</v>
      </c>
      <c r="E4" s="36">
        <v>17.600000000000001</v>
      </c>
      <c r="F4" s="36">
        <v>18</v>
      </c>
      <c r="G4" s="36">
        <v>19.2</v>
      </c>
      <c r="H4" s="36">
        <v>17.2</v>
      </c>
      <c r="I4" s="39">
        <f t="shared" ref="I4:I6" si="0">SUM(D4:H4)</f>
        <v>72</v>
      </c>
      <c r="J4" s="13"/>
      <c r="M4" s="5"/>
    </row>
    <row r="5" spans="1:13" x14ac:dyDescent="0.2">
      <c r="A5" s="53" t="s">
        <v>26</v>
      </c>
      <c r="B5" s="53"/>
      <c r="C5" s="53"/>
      <c r="D5" s="36">
        <v>0</v>
      </c>
      <c r="E5" s="36">
        <v>8</v>
      </c>
      <c r="F5" s="36">
        <v>8</v>
      </c>
      <c r="G5" s="36">
        <v>8</v>
      </c>
      <c r="H5" s="36">
        <v>8</v>
      </c>
      <c r="I5" s="39">
        <f t="shared" si="0"/>
        <v>32</v>
      </c>
      <c r="J5" s="13"/>
    </row>
    <row r="6" spans="1:13" x14ac:dyDescent="0.2">
      <c r="A6" s="53" t="s">
        <v>27</v>
      </c>
      <c r="B6" s="53"/>
      <c r="C6" s="53"/>
      <c r="D6" s="36">
        <v>0</v>
      </c>
      <c r="E6" s="36">
        <v>16</v>
      </c>
      <c r="F6" s="36">
        <v>14</v>
      </c>
      <c r="G6" s="36">
        <v>10</v>
      </c>
      <c r="H6" s="36">
        <v>13.6</v>
      </c>
      <c r="I6" s="39">
        <f t="shared" si="0"/>
        <v>53.6</v>
      </c>
      <c r="J6" s="13"/>
    </row>
    <row r="7" spans="1:13" x14ac:dyDescent="0.2">
      <c r="A7" s="54"/>
      <c r="B7" s="54"/>
      <c r="C7" s="54"/>
      <c r="D7" s="9"/>
      <c r="E7" s="10"/>
      <c r="F7" s="10"/>
      <c r="G7" s="11"/>
      <c r="H7" s="11"/>
      <c r="I7" s="11"/>
      <c r="J7" s="13"/>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H29" sqref="H29"/>
    </sheetView>
  </sheetViews>
  <sheetFormatPr defaultRowHeight="12.75" x14ac:dyDescent="0.2"/>
  <sheetData>
    <row r="1" spans="1:10" ht="15.75" x14ac:dyDescent="0.25">
      <c r="A1" s="14" t="s">
        <v>0</v>
      </c>
      <c r="B1" s="8"/>
      <c r="C1" s="8"/>
      <c r="D1" s="8"/>
      <c r="E1" s="4"/>
      <c r="F1" s="4"/>
      <c r="G1" s="4"/>
      <c r="H1" s="4"/>
      <c r="I1" s="4"/>
      <c r="J1" s="4"/>
    </row>
    <row r="2" spans="1:10" ht="15.75" x14ac:dyDescent="0.25">
      <c r="A2" s="4"/>
      <c r="B2" s="3"/>
      <c r="C2" s="3"/>
      <c r="D2" s="3"/>
      <c r="E2" s="3"/>
      <c r="F2" s="3"/>
      <c r="G2" s="3"/>
      <c r="H2" s="3"/>
      <c r="I2" s="3"/>
      <c r="J2" s="3"/>
    </row>
    <row r="3" spans="1:10" x14ac:dyDescent="0.2">
      <c r="A3" s="55"/>
      <c r="B3" s="55"/>
      <c r="C3" s="55"/>
      <c r="D3" s="37" t="s">
        <v>9</v>
      </c>
      <c r="E3" s="37" t="s">
        <v>10</v>
      </c>
      <c r="F3" s="37" t="s">
        <v>11</v>
      </c>
      <c r="G3" s="37" t="s">
        <v>12</v>
      </c>
      <c r="H3" s="37" t="s">
        <v>13</v>
      </c>
      <c r="I3" s="38" t="s">
        <v>14</v>
      </c>
      <c r="J3" s="12"/>
    </row>
    <row r="4" spans="1:10" x14ac:dyDescent="0.2">
      <c r="A4" s="53" t="s">
        <v>25</v>
      </c>
      <c r="B4" s="53"/>
      <c r="C4" s="53"/>
      <c r="D4" s="40">
        <v>0</v>
      </c>
      <c r="E4" s="47">
        <v>16.8</v>
      </c>
      <c r="F4" s="47">
        <v>17.2</v>
      </c>
      <c r="G4" s="47">
        <v>18.399999999999999</v>
      </c>
      <c r="H4" s="47">
        <v>16</v>
      </c>
      <c r="I4" s="39">
        <f t="shared" ref="I4:I6" si="0">SUM(D4:H4)</f>
        <v>68.400000000000006</v>
      </c>
      <c r="J4" s="13"/>
    </row>
    <row r="5" spans="1:10" x14ac:dyDescent="0.2">
      <c r="A5" s="53" t="s">
        <v>26</v>
      </c>
      <c r="B5" s="53"/>
      <c r="C5" s="53"/>
      <c r="D5" s="40">
        <v>0</v>
      </c>
      <c r="E5" s="47">
        <v>17.600000000000001</v>
      </c>
      <c r="F5" s="47">
        <v>13.2</v>
      </c>
      <c r="G5" s="47">
        <v>14</v>
      </c>
      <c r="H5" s="47">
        <v>16</v>
      </c>
      <c r="I5" s="39">
        <f t="shared" si="0"/>
        <v>60.8</v>
      </c>
      <c r="J5" s="13"/>
    </row>
    <row r="6" spans="1:10" x14ac:dyDescent="0.2">
      <c r="A6" s="53" t="s">
        <v>27</v>
      </c>
      <c r="B6" s="53"/>
      <c r="C6" s="53"/>
      <c r="D6" s="40">
        <v>0</v>
      </c>
      <c r="E6" s="47">
        <v>19.2</v>
      </c>
      <c r="F6" s="47">
        <v>18</v>
      </c>
      <c r="G6" s="47">
        <v>18</v>
      </c>
      <c r="H6" s="47">
        <v>16</v>
      </c>
      <c r="I6" s="39">
        <f t="shared" si="0"/>
        <v>71.2</v>
      </c>
      <c r="J6" s="13"/>
    </row>
    <row r="7" spans="1:10" x14ac:dyDescent="0.2">
      <c r="A7" s="54"/>
      <c r="B7" s="54"/>
      <c r="C7" s="54"/>
      <c r="D7" s="9"/>
      <c r="E7" s="10"/>
      <c r="F7" s="10"/>
      <c r="G7" s="11"/>
      <c r="H7" s="11"/>
      <c r="I7" s="11"/>
      <c r="J7" s="13"/>
    </row>
    <row r="8" spans="1:10" x14ac:dyDescent="0.2">
      <c r="A8" s="7"/>
      <c r="B8" s="7"/>
      <c r="C8" s="7"/>
      <c r="D8" s="7"/>
      <c r="E8" s="7"/>
      <c r="F8" s="7"/>
      <c r="G8" s="7"/>
      <c r="H8" s="7"/>
      <c r="I8" s="7"/>
      <c r="J8" s="7"/>
    </row>
  </sheetData>
  <mergeCells count="5">
    <mergeCell ref="A5:C5"/>
    <mergeCell ref="A6:C6"/>
    <mergeCell ref="A7:C7"/>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J24" sqref="J24"/>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5"/>
      <c r="B3" s="55"/>
      <c r="C3" s="55"/>
      <c r="D3" s="37" t="s">
        <v>9</v>
      </c>
      <c r="E3" s="37" t="s">
        <v>10</v>
      </c>
      <c r="F3" s="37" t="s">
        <v>11</v>
      </c>
      <c r="G3" s="37" t="s">
        <v>12</v>
      </c>
      <c r="H3" s="37" t="s">
        <v>13</v>
      </c>
      <c r="I3" s="38" t="s">
        <v>14</v>
      </c>
      <c r="J3" s="12"/>
      <c r="K3" s="6"/>
    </row>
    <row r="4" spans="1:11" x14ac:dyDescent="0.2">
      <c r="A4" s="53" t="s">
        <v>25</v>
      </c>
      <c r="B4" s="53"/>
      <c r="C4" s="53"/>
      <c r="D4" s="36">
        <v>0</v>
      </c>
      <c r="E4" s="48">
        <v>16</v>
      </c>
      <c r="F4" s="48">
        <v>4</v>
      </c>
      <c r="G4" s="48">
        <v>4</v>
      </c>
      <c r="H4" s="48">
        <v>12</v>
      </c>
      <c r="I4" s="39">
        <f t="shared" ref="I4:I6" si="0">SUM(D4:H4)</f>
        <v>36</v>
      </c>
      <c r="J4" s="13"/>
      <c r="K4" s="7"/>
    </row>
    <row r="5" spans="1:11" x14ac:dyDescent="0.2">
      <c r="A5" s="53" t="s">
        <v>26</v>
      </c>
      <c r="B5" s="53"/>
      <c r="C5" s="53"/>
      <c r="D5" s="36">
        <v>0</v>
      </c>
      <c r="E5" s="48">
        <v>16</v>
      </c>
      <c r="F5" s="48">
        <v>18</v>
      </c>
      <c r="G5" s="48">
        <v>18</v>
      </c>
      <c r="H5" s="48">
        <v>18</v>
      </c>
      <c r="I5" s="39">
        <f t="shared" si="0"/>
        <v>70</v>
      </c>
      <c r="J5" s="13"/>
      <c r="K5" s="7"/>
    </row>
    <row r="6" spans="1:11" x14ac:dyDescent="0.2">
      <c r="A6" s="53" t="s">
        <v>27</v>
      </c>
      <c r="B6" s="53"/>
      <c r="C6" s="53"/>
      <c r="D6" s="36">
        <v>0</v>
      </c>
      <c r="E6" s="48">
        <v>18</v>
      </c>
      <c r="F6" s="48">
        <v>18</v>
      </c>
      <c r="G6" s="48">
        <v>18</v>
      </c>
      <c r="H6" s="48">
        <v>18</v>
      </c>
      <c r="I6" s="39">
        <f t="shared" si="0"/>
        <v>72</v>
      </c>
      <c r="J6" s="13"/>
      <c r="K6" s="7"/>
    </row>
    <row r="7" spans="1:11" x14ac:dyDescent="0.2">
      <c r="A7" s="54"/>
      <c r="B7" s="54"/>
      <c r="C7" s="54"/>
      <c r="D7" s="9"/>
      <c r="E7" s="10"/>
      <c r="F7" s="10"/>
      <c r="G7" s="11"/>
      <c r="H7" s="11"/>
      <c r="I7" s="11"/>
      <c r="J7" s="13"/>
      <c r="K7" s="7"/>
    </row>
    <row r="8" spans="1:11" x14ac:dyDescent="0.2">
      <c r="A8" s="7"/>
      <c r="B8" s="7"/>
      <c r="C8" s="7"/>
      <c r="D8" s="7"/>
      <c r="E8" s="7"/>
      <c r="F8" s="7"/>
      <c r="G8" s="7"/>
      <c r="H8" s="7"/>
      <c r="I8" s="7"/>
      <c r="J8" s="7"/>
    </row>
  </sheetData>
  <mergeCells count="5">
    <mergeCell ref="A5:C5"/>
    <mergeCell ref="A6:C6"/>
    <mergeCell ref="A7:C7"/>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L11" sqref="L11"/>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5"/>
      <c r="B3" s="55"/>
      <c r="C3" s="55"/>
      <c r="D3" s="37" t="s">
        <v>9</v>
      </c>
      <c r="E3" s="37" t="s">
        <v>10</v>
      </c>
      <c r="F3" s="37" t="s">
        <v>11</v>
      </c>
      <c r="G3" s="37" t="s">
        <v>12</v>
      </c>
      <c r="H3" s="37" t="s">
        <v>13</v>
      </c>
      <c r="I3" s="38" t="s">
        <v>14</v>
      </c>
      <c r="J3" s="12"/>
      <c r="K3" s="6"/>
    </row>
    <row r="4" spans="1:11" x14ac:dyDescent="0.2">
      <c r="A4" s="53" t="s">
        <v>25</v>
      </c>
      <c r="B4" s="53"/>
      <c r="C4" s="53"/>
      <c r="D4" s="41">
        <v>0</v>
      </c>
      <c r="E4" s="49">
        <v>4</v>
      </c>
      <c r="F4" s="49">
        <v>4</v>
      </c>
      <c r="G4" s="49">
        <v>4</v>
      </c>
      <c r="H4" s="49">
        <v>4</v>
      </c>
      <c r="I4" s="39">
        <f t="shared" ref="I4:I6" si="0">SUM(D4:H4)</f>
        <v>16</v>
      </c>
      <c r="J4" s="13"/>
      <c r="K4" s="7"/>
    </row>
    <row r="5" spans="1:11" x14ac:dyDescent="0.2">
      <c r="A5" s="53" t="s">
        <v>26</v>
      </c>
      <c r="B5" s="53"/>
      <c r="C5" s="53"/>
      <c r="D5" s="41">
        <v>0</v>
      </c>
      <c r="E5" s="49">
        <v>4</v>
      </c>
      <c r="F5" s="49">
        <v>8</v>
      </c>
      <c r="G5" s="49">
        <v>4</v>
      </c>
      <c r="H5" s="49">
        <v>8</v>
      </c>
      <c r="I5" s="39">
        <f t="shared" si="0"/>
        <v>24</v>
      </c>
      <c r="J5" s="13"/>
      <c r="K5" s="7"/>
    </row>
    <row r="6" spans="1:11" x14ac:dyDescent="0.2">
      <c r="A6" s="53" t="s">
        <v>27</v>
      </c>
      <c r="B6" s="53"/>
      <c r="C6" s="53"/>
      <c r="D6" s="41">
        <v>0</v>
      </c>
      <c r="E6" s="49">
        <v>20</v>
      </c>
      <c r="F6" s="49">
        <v>20</v>
      </c>
      <c r="G6" s="49">
        <v>20</v>
      </c>
      <c r="H6" s="49">
        <v>16</v>
      </c>
      <c r="I6" s="39">
        <f t="shared" si="0"/>
        <v>76</v>
      </c>
      <c r="J6" s="13"/>
      <c r="K6" s="7"/>
    </row>
    <row r="7" spans="1:11" x14ac:dyDescent="0.2">
      <c r="A7" s="54"/>
      <c r="B7" s="54"/>
      <c r="C7" s="54"/>
      <c r="D7" s="9"/>
      <c r="E7" s="10"/>
      <c r="F7" s="10"/>
      <c r="G7" s="11"/>
      <c r="H7" s="11"/>
      <c r="I7" s="11"/>
      <c r="J7" s="13"/>
      <c r="K7" s="7"/>
    </row>
    <row r="8" spans="1:11" x14ac:dyDescent="0.2">
      <c r="A8" s="7"/>
      <c r="B8" s="7"/>
      <c r="C8" s="7"/>
      <c r="D8" s="7"/>
      <c r="E8" s="7"/>
      <c r="F8" s="7"/>
      <c r="G8" s="7"/>
      <c r="H8" s="7"/>
      <c r="I8" s="7"/>
      <c r="J8" s="7"/>
    </row>
  </sheetData>
  <mergeCells count="5">
    <mergeCell ref="A5:C5"/>
    <mergeCell ref="A6:C6"/>
    <mergeCell ref="A7:C7"/>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L24" sqref="L24"/>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5"/>
      <c r="B3" s="55"/>
      <c r="C3" s="55"/>
      <c r="D3" s="37" t="s">
        <v>9</v>
      </c>
      <c r="E3" s="37" t="s">
        <v>10</v>
      </c>
      <c r="F3" s="37" t="s">
        <v>11</v>
      </c>
      <c r="G3" s="37" t="s">
        <v>12</v>
      </c>
      <c r="H3" s="37" t="s">
        <v>13</v>
      </c>
      <c r="I3" s="38" t="s">
        <v>14</v>
      </c>
      <c r="J3" s="12"/>
      <c r="K3" s="6"/>
    </row>
    <row r="4" spans="1:11" x14ac:dyDescent="0.2">
      <c r="A4" s="53" t="s">
        <v>25</v>
      </c>
      <c r="B4" s="53"/>
      <c r="C4" s="53"/>
      <c r="D4" s="42">
        <v>0</v>
      </c>
      <c r="E4" s="50">
        <v>10</v>
      </c>
      <c r="F4" s="50">
        <v>8</v>
      </c>
      <c r="G4" s="50">
        <v>8</v>
      </c>
      <c r="H4" s="50">
        <v>10</v>
      </c>
      <c r="I4" s="39">
        <f t="shared" ref="I4:I6" si="0">SUM(D4:H4)</f>
        <v>36</v>
      </c>
      <c r="J4" s="13"/>
      <c r="K4" s="7"/>
    </row>
    <row r="5" spans="1:11" x14ac:dyDescent="0.2">
      <c r="A5" s="53" t="s">
        <v>26</v>
      </c>
      <c r="B5" s="53"/>
      <c r="C5" s="53"/>
      <c r="D5" s="42">
        <v>0</v>
      </c>
      <c r="E5" s="50">
        <v>4</v>
      </c>
      <c r="F5" s="50">
        <v>4</v>
      </c>
      <c r="G5" s="50">
        <v>8</v>
      </c>
      <c r="H5" s="50">
        <v>4</v>
      </c>
      <c r="I5" s="39">
        <f t="shared" si="0"/>
        <v>20</v>
      </c>
      <c r="J5" s="13"/>
      <c r="K5" s="7"/>
    </row>
    <row r="6" spans="1:11" x14ac:dyDescent="0.2">
      <c r="A6" s="53" t="s">
        <v>27</v>
      </c>
      <c r="B6" s="53"/>
      <c r="C6" s="53"/>
      <c r="D6" s="42">
        <v>0</v>
      </c>
      <c r="E6" s="50">
        <v>16</v>
      </c>
      <c r="F6" s="50">
        <v>16</v>
      </c>
      <c r="G6" s="50">
        <v>16</v>
      </c>
      <c r="H6" s="50">
        <v>16</v>
      </c>
      <c r="I6" s="39">
        <f t="shared" si="0"/>
        <v>64</v>
      </c>
      <c r="J6" s="13"/>
      <c r="K6" s="7"/>
    </row>
    <row r="7" spans="1:11" x14ac:dyDescent="0.2">
      <c r="A7" s="54"/>
      <c r="B7" s="54"/>
      <c r="C7" s="54"/>
      <c r="D7" s="9"/>
      <c r="E7" s="10"/>
      <c r="F7" s="10"/>
      <c r="G7" s="11"/>
      <c r="H7" s="11"/>
      <c r="I7" s="11"/>
      <c r="J7" s="13"/>
      <c r="K7" s="7"/>
    </row>
    <row r="8" spans="1:11" x14ac:dyDescent="0.2">
      <c r="A8" s="7"/>
      <c r="B8" s="7"/>
      <c r="C8" s="7"/>
      <c r="D8" s="7"/>
      <c r="E8" s="7"/>
      <c r="F8" s="7"/>
      <c r="G8" s="7"/>
      <c r="H8" s="7"/>
      <c r="I8" s="7"/>
      <c r="J8" s="7"/>
    </row>
  </sheetData>
  <mergeCells count="5">
    <mergeCell ref="A5:C5"/>
    <mergeCell ref="A6:C6"/>
    <mergeCell ref="A7:C7"/>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H23" sqref="H23"/>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5"/>
      <c r="B3" s="55"/>
      <c r="C3" s="55"/>
      <c r="D3" s="37" t="s">
        <v>9</v>
      </c>
      <c r="E3" s="37" t="s">
        <v>10</v>
      </c>
      <c r="F3" s="37" t="s">
        <v>11</v>
      </c>
      <c r="G3" s="37" t="s">
        <v>12</v>
      </c>
      <c r="H3" s="37" t="s">
        <v>13</v>
      </c>
      <c r="I3" s="38" t="s">
        <v>14</v>
      </c>
      <c r="J3" s="12"/>
      <c r="K3" s="6"/>
    </row>
    <row r="4" spans="1:11" x14ac:dyDescent="0.2">
      <c r="A4" s="53" t="s">
        <v>25</v>
      </c>
      <c r="B4" s="53"/>
      <c r="C4" s="53"/>
      <c r="D4" s="43">
        <v>0</v>
      </c>
      <c r="E4" s="51">
        <v>16</v>
      </c>
      <c r="F4" s="51">
        <v>20</v>
      </c>
      <c r="G4" s="51">
        <v>20</v>
      </c>
      <c r="H4" s="51">
        <v>16</v>
      </c>
      <c r="I4" s="39">
        <f t="shared" ref="I4:I6" si="0">SUM(D4:H4)</f>
        <v>72</v>
      </c>
      <c r="J4" s="13"/>
      <c r="K4" s="7"/>
    </row>
    <row r="5" spans="1:11" x14ac:dyDescent="0.2">
      <c r="A5" s="53" t="s">
        <v>26</v>
      </c>
      <c r="B5" s="53"/>
      <c r="C5" s="53"/>
      <c r="D5" s="43">
        <v>0</v>
      </c>
      <c r="E5" s="51">
        <v>12</v>
      </c>
      <c r="F5" s="51">
        <v>8</v>
      </c>
      <c r="G5" s="51">
        <v>8</v>
      </c>
      <c r="H5" s="51">
        <v>8</v>
      </c>
      <c r="I5" s="39">
        <f t="shared" si="0"/>
        <v>36</v>
      </c>
      <c r="J5" s="13"/>
      <c r="K5" s="7"/>
    </row>
    <row r="6" spans="1:11" x14ac:dyDescent="0.2">
      <c r="A6" s="53" t="s">
        <v>27</v>
      </c>
      <c r="B6" s="53"/>
      <c r="C6" s="53"/>
      <c r="D6" s="43">
        <v>0</v>
      </c>
      <c r="E6" s="51">
        <v>16</v>
      </c>
      <c r="F6" s="51">
        <v>18</v>
      </c>
      <c r="G6" s="51">
        <v>16</v>
      </c>
      <c r="H6" s="51">
        <v>16</v>
      </c>
      <c r="I6" s="39">
        <f t="shared" si="0"/>
        <v>66</v>
      </c>
      <c r="J6" s="13"/>
      <c r="K6" s="7"/>
    </row>
    <row r="7" spans="1:11" x14ac:dyDescent="0.2">
      <c r="A7" s="54"/>
      <c r="B7" s="54"/>
      <c r="C7" s="54"/>
      <c r="D7" s="9"/>
      <c r="E7" s="10"/>
      <c r="F7" s="10"/>
      <c r="G7" s="11"/>
      <c r="H7" s="11"/>
      <c r="I7" s="11"/>
      <c r="J7" s="13"/>
      <c r="K7" s="7"/>
    </row>
    <row r="8" spans="1:11" x14ac:dyDescent="0.2">
      <c r="A8" s="7"/>
      <c r="B8" s="7"/>
      <c r="C8" s="7"/>
      <c r="D8" s="7"/>
      <c r="E8" s="7"/>
      <c r="F8" s="7"/>
      <c r="G8" s="7"/>
      <c r="H8" s="7"/>
      <c r="I8" s="7"/>
      <c r="J8" s="7"/>
    </row>
  </sheetData>
  <mergeCells count="5">
    <mergeCell ref="A5:C5"/>
    <mergeCell ref="A6:C6"/>
    <mergeCell ref="A7:C7"/>
    <mergeCell ref="A3:C3"/>
    <mergeCell ref="A4: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
  <sheetViews>
    <sheetView workbookViewId="0">
      <selection activeCell="D4" sqref="D4"/>
    </sheetView>
  </sheetViews>
  <sheetFormatPr defaultRowHeight="12.75" x14ac:dyDescent="0.2"/>
  <sheetData>
    <row r="1" spans="1:11" ht="15.75" x14ac:dyDescent="0.25">
      <c r="A1" s="14"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5"/>
      <c r="B3" s="55"/>
      <c r="C3" s="55"/>
      <c r="D3" s="44" t="s">
        <v>9</v>
      </c>
      <c r="E3" s="44" t="s">
        <v>10</v>
      </c>
      <c r="F3" s="44" t="s">
        <v>11</v>
      </c>
      <c r="G3" s="44" t="s">
        <v>12</v>
      </c>
      <c r="H3" s="44" t="s">
        <v>13</v>
      </c>
      <c r="I3" s="45" t="s">
        <v>14</v>
      </c>
      <c r="J3" s="12"/>
      <c r="K3" s="6"/>
    </row>
    <row r="4" spans="1:11" x14ac:dyDescent="0.2">
      <c r="A4" s="53" t="s">
        <v>25</v>
      </c>
      <c r="B4" s="53"/>
      <c r="C4" s="53"/>
      <c r="D4" s="52">
        <v>16</v>
      </c>
      <c r="E4" s="52">
        <v>16</v>
      </c>
      <c r="F4" s="52">
        <v>12</v>
      </c>
      <c r="G4" s="52">
        <v>12</v>
      </c>
      <c r="H4" s="52">
        <v>16</v>
      </c>
      <c r="I4" s="46">
        <f>SUM(E4:H4)</f>
        <v>56</v>
      </c>
      <c r="J4" s="13"/>
      <c r="K4" s="7"/>
    </row>
    <row r="5" spans="1:11" x14ac:dyDescent="0.2">
      <c r="A5" s="53" t="s">
        <v>26</v>
      </c>
      <c r="B5" s="53"/>
      <c r="C5" s="53"/>
      <c r="D5" s="52">
        <v>20</v>
      </c>
      <c r="E5" s="52">
        <v>8</v>
      </c>
      <c r="F5" s="52">
        <v>4</v>
      </c>
      <c r="G5" s="52">
        <v>4</v>
      </c>
      <c r="H5" s="52">
        <v>4</v>
      </c>
      <c r="I5" s="46">
        <f t="shared" ref="I5:I6" si="0">SUM(E5:H5)</f>
        <v>20</v>
      </c>
      <c r="J5" s="13"/>
      <c r="K5" s="7"/>
    </row>
    <row r="6" spans="1:11" x14ac:dyDescent="0.2">
      <c r="A6" s="53" t="s">
        <v>27</v>
      </c>
      <c r="B6" s="53"/>
      <c r="C6" s="53"/>
      <c r="D6" s="52">
        <v>16</v>
      </c>
      <c r="E6" s="52">
        <v>20</v>
      </c>
      <c r="F6" s="52">
        <v>20</v>
      </c>
      <c r="G6" s="52">
        <v>20</v>
      </c>
      <c r="H6" s="52">
        <v>20</v>
      </c>
      <c r="I6" s="46">
        <f t="shared" si="0"/>
        <v>80</v>
      </c>
      <c r="J6" s="13"/>
      <c r="K6" s="7"/>
    </row>
    <row r="7" spans="1:11" x14ac:dyDescent="0.2">
      <c r="A7" s="54"/>
      <c r="B7" s="54"/>
      <c r="C7" s="54"/>
      <c r="D7" s="9"/>
      <c r="E7" s="10"/>
      <c r="F7" s="10"/>
      <c r="G7" s="11"/>
      <c r="H7" s="11"/>
      <c r="I7" s="11"/>
      <c r="J7" s="13"/>
      <c r="K7" s="7"/>
    </row>
  </sheetData>
  <mergeCells count="5">
    <mergeCell ref="A5:C5"/>
    <mergeCell ref="A6:C6"/>
    <mergeCell ref="A7:C7"/>
    <mergeCell ref="A3:C3"/>
    <mergeCell ref="A4:C4"/>
  </mergeCells>
  <pageMargins left="0.7" right="0.7" top="0.75" bottom="0.75" header="0.3" footer="0.3"/>
  <pageSetup orientation="portrait" r:id="rId1"/>
  <ignoredErrors>
    <ignoredError sqref="I4:I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workbookViewId="0">
      <selection activeCell="I8" sqref="I8"/>
    </sheetView>
  </sheetViews>
  <sheetFormatPr defaultRowHeight="15" x14ac:dyDescent="0.2"/>
  <cols>
    <col min="1" max="1" width="33" style="18" customWidth="1"/>
    <col min="2" max="9" width="7.7109375" style="18" customWidth="1"/>
    <col min="10" max="11" width="7.5703125" style="18" customWidth="1"/>
    <col min="12" max="14" width="7.7109375" style="18" customWidth="1"/>
    <col min="15" max="16384" width="9.140625" style="18"/>
  </cols>
  <sheetData>
    <row r="1" spans="1:17" ht="15.75" x14ac:dyDescent="0.25">
      <c r="A1" s="15" t="s">
        <v>15</v>
      </c>
      <c r="B1" s="16"/>
      <c r="C1" s="15"/>
      <c r="D1" s="15"/>
      <c r="E1" s="15"/>
      <c r="F1" s="15"/>
      <c r="G1" s="15"/>
      <c r="H1" s="15"/>
      <c r="I1" s="15"/>
      <c r="J1" s="15"/>
      <c r="K1" s="17"/>
      <c r="L1" s="17"/>
    </row>
    <row r="2" spans="1:17" ht="6" customHeight="1" x14ac:dyDescent="0.25">
      <c r="A2" s="15"/>
      <c r="B2" s="16"/>
      <c r="C2" s="15"/>
      <c r="D2" s="15"/>
      <c r="E2" s="15"/>
      <c r="F2" s="15"/>
      <c r="G2" s="15"/>
      <c r="H2" s="15"/>
      <c r="I2" s="15"/>
      <c r="J2" s="15"/>
      <c r="K2" s="17"/>
      <c r="L2" s="17"/>
    </row>
    <row r="3" spans="1:17" ht="15.75" x14ac:dyDescent="0.25">
      <c r="A3" s="58" t="s">
        <v>28</v>
      </c>
      <c r="B3" s="58"/>
      <c r="C3" s="58"/>
      <c r="D3" s="58"/>
      <c r="E3" s="58"/>
      <c r="F3" s="58"/>
      <c r="G3" s="58"/>
      <c r="H3" s="58"/>
      <c r="I3" s="58"/>
      <c r="J3" s="58"/>
      <c r="K3" s="17"/>
      <c r="L3" s="17"/>
    </row>
    <row r="4" spans="1:17" x14ac:dyDescent="0.2">
      <c r="A4" s="16"/>
      <c r="B4" s="16"/>
      <c r="C4" s="16"/>
      <c r="D4" s="16"/>
      <c r="E4" s="16"/>
      <c r="F4" s="16"/>
      <c r="G4" s="16"/>
      <c r="H4" s="16"/>
      <c r="I4" s="19"/>
      <c r="J4" s="19"/>
      <c r="K4" s="20"/>
      <c r="L4" s="20"/>
    </row>
    <row r="5" spans="1:17" ht="15.75" x14ac:dyDescent="0.25">
      <c r="I5" s="56" t="s">
        <v>21</v>
      </c>
      <c r="J5" s="56"/>
      <c r="K5" s="21"/>
      <c r="L5" s="22"/>
      <c r="M5" s="57" t="s">
        <v>22</v>
      </c>
      <c r="N5" s="57"/>
      <c r="O5" s="22"/>
      <c r="P5" s="56" t="s">
        <v>23</v>
      </c>
      <c r="Q5" s="56"/>
    </row>
    <row r="6" spans="1:17" s="26" customFormat="1" ht="135" customHeight="1" x14ac:dyDescent="0.2">
      <c r="A6" s="23"/>
      <c r="B6" s="24" t="s">
        <v>2</v>
      </c>
      <c r="C6" s="24" t="s">
        <v>3</v>
      </c>
      <c r="D6" s="24" t="s">
        <v>4</v>
      </c>
      <c r="E6" s="24" t="s">
        <v>5</v>
      </c>
      <c r="F6" s="24" t="s">
        <v>6</v>
      </c>
      <c r="G6" s="24" t="s">
        <v>7</v>
      </c>
      <c r="H6" s="25" t="s">
        <v>8</v>
      </c>
      <c r="I6" s="24" t="s">
        <v>16</v>
      </c>
      <c r="J6" s="34" t="s">
        <v>17</v>
      </c>
      <c r="L6" s="25" t="str">
        <f>H6</f>
        <v>Evaluator 7</v>
      </c>
      <c r="M6" s="24" t="s">
        <v>19</v>
      </c>
      <c r="N6" s="34" t="s">
        <v>18</v>
      </c>
      <c r="P6" s="24" t="s">
        <v>1</v>
      </c>
      <c r="Q6" s="34" t="s">
        <v>20</v>
      </c>
    </row>
    <row r="7" spans="1:17" ht="16.5" customHeight="1" x14ac:dyDescent="0.2">
      <c r="A7" s="32" t="str">
        <f>'Evaluator 7'!A4:D4</f>
        <v>Patient Care Intervention Center</v>
      </c>
      <c r="B7" s="27">
        <f>'Evaluator 1'!I4</f>
        <v>72</v>
      </c>
      <c r="C7" s="27">
        <f>'Evaluator 2'!I4</f>
        <v>68.400000000000006</v>
      </c>
      <c r="D7" s="27">
        <f>'Evaluator 3'!I4</f>
        <v>36</v>
      </c>
      <c r="E7" s="27">
        <f>'Evaluator 4'!I4</f>
        <v>16</v>
      </c>
      <c r="F7" s="27">
        <f>'Evaluator 5'!I4</f>
        <v>36</v>
      </c>
      <c r="G7" s="27">
        <f>'Evsluator 6'!I4</f>
        <v>72</v>
      </c>
      <c r="H7" s="28">
        <f>'Evaluator 7'!I4</f>
        <v>56</v>
      </c>
      <c r="I7" s="29">
        <f>AVERAGE(B7:H7)</f>
        <v>50.914285714285711</v>
      </c>
      <c r="J7" s="35">
        <f>RANK(I7,$I$7:$I$9,0)</f>
        <v>2</v>
      </c>
      <c r="L7" s="30">
        <f>'Evaluator 7'!D4</f>
        <v>16</v>
      </c>
      <c r="M7" s="29">
        <f t="shared" ref="M7:M9" si="0">AVERAGE(L7)</f>
        <v>16</v>
      </c>
      <c r="N7" s="35">
        <f>RANK(M7,$M$7:$M$9,0)</f>
        <v>2</v>
      </c>
      <c r="P7" s="31">
        <f t="shared" ref="P7:P9" si="1">I7+M7</f>
        <v>66.914285714285711</v>
      </c>
      <c r="Q7" s="35">
        <f>RANK(P7,$P$7:$P$9,0)</f>
        <v>2</v>
      </c>
    </row>
    <row r="8" spans="1:17" x14ac:dyDescent="0.2">
      <c r="A8" s="32" t="str">
        <f>'Evaluator 7'!A5:D5</f>
        <v>Persivia</v>
      </c>
      <c r="B8" s="27">
        <f>'Evaluator 1'!I5</f>
        <v>32</v>
      </c>
      <c r="C8" s="27">
        <f>'Evaluator 2'!I5</f>
        <v>60.8</v>
      </c>
      <c r="D8" s="27">
        <f>'Evaluator 3'!I5</f>
        <v>70</v>
      </c>
      <c r="E8" s="27">
        <f>'Evaluator 4'!I5</f>
        <v>24</v>
      </c>
      <c r="F8" s="27">
        <f>'Evaluator 5'!I5</f>
        <v>20</v>
      </c>
      <c r="G8" s="27">
        <f>'Evsluator 6'!I5</f>
        <v>36</v>
      </c>
      <c r="H8" s="28">
        <f>'Evaluator 7'!I5</f>
        <v>20</v>
      </c>
      <c r="I8" s="29">
        <f t="shared" ref="I8:I9" si="2">AVERAGE(B8:H8)</f>
        <v>37.542857142857144</v>
      </c>
      <c r="J8" s="35">
        <f>RANK(I8,$I$7:$I$9,0)</f>
        <v>3</v>
      </c>
      <c r="L8" s="30">
        <f>'Evaluator 7'!D5</f>
        <v>20</v>
      </c>
      <c r="M8" s="29">
        <f t="shared" si="0"/>
        <v>20</v>
      </c>
      <c r="N8" s="35">
        <f>RANK(M8,$M$7:$M$9,0)</f>
        <v>1</v>
      </c>
      <c r="P8" s="31">
        <f t="shared" si="1"/>
        <v>57.542857142857144</v>
      </c>
      <c r="Q8" s="35">
        <f>RANK(P8,$P$7:$P$9,0)</f>
        <v>3</v>
      </c>
    </row>
    <row r="9" spans="1:17" x14ac:dyDescent="0.2">
      <c r="A9" s="32" t="str">
        <f>'Evaluator 7'!A6:D6</f>
        <v>Unite Us</v>
      </c>
      <c r="B9" s="27">
        <f>'Evaluator 1'!I6</f>
        <v>53.6</v>
      </c>
      <c r="C9" s="27">
        <f>'Evaluator 2'!I6</f>
        <v>71.2</v>
      </c>
      <c r="D9" s="27">
        <f>'Evaluator 3'!I6</f>
        <v>72</v>
      </c>
      <c r="E9" s="27">
        <f>'Evaluator 4'!I6</f>
        <v>76</v>
      </c>
      <c r="F9" s="27">
        <f>'Evaluator 5'!I6</f>
        <v>64</v>
      </c>
      <c r="G9" s="27">
        <f>'Evsluator 6'!I6</f>
        <v>66</v>
      </c>
      <c r="H9" s="28">
        <f>'Evaluator 7'!I6</f>
        <v>80</v>
      </c>
      <c r="I9" s="29">
        <f t="shared" si="2"/>
        <v>68.971428571428575</v>
      </c>
      <c r="J9" s="35">
        <f>RANK(I9,$I$7:$I$9,0)</f>
        <v>1</v>
      </c>
      <c r="L9" s="30">
        <f>'Evaluator 7'!D6</f>
        <v>16</v>
      </c>
      <c r="M9" s="29">
        <f t="shared" si="0"/>
        <v>16</v>
      </c>
      <c r="N9" s="35">
        <f>RANK(M9,$M$7:$M$9,0)</f>
        <v>2</v>
      </c>
      <c r="P9" s="31">
        <f t="shared" si="1"/>
        <v>84.971428571428575</v>
      </c>
      <c r="Q9" s="35">
        <f>RANK(P9,$P$7:$P$9,0)</f>
        <v>1</v>
      </c>
    </row>
    <row r="28" spans="1:1" x14ac:dyDescent="0.2">
      <c r="A28" s="33" t="s">
        <v>24</v>
      </c>
    </row>
    <row r="29" spans="1:1" x14ac:dyDescent="0.2">
      <c r="A29" s="33"/>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zoomScaleNormal="100" workbookViewId="0">
      <selection activeCell="R21" sqref="R21"/>
    </sheetView>
  </sheetViews>
  <sheetFormatPr defaultRowHeight="12.75" x14ac:dyDescent="0.2"/>
  <cols>
    <col min="1" max="1" width="25.140625" style="61" customWidth="1"/>
    <col min="2" max="16" width="9.5703125" style="61" customWidth="1"/>
    <col min="17" max="16384" width="9.140625" style="61"/>
  </cols>
  <sheetData>
    <row r="1" spans="1:16" ht="15.75" customHeight="1" x14ac:dyDescent="0.25">
      <c r="A1" s="59" t="s">
        <v>29</v>
      </c>
      <c r="B1" s="59"/>
      <c r="C1" s="59"/>
      <c r="D1" s="59"/>
      <c r="E1" s="59"/>
      <c r="F1" s="59"/>
      <c r="G1" s="59"/>
      <c r="H1" s="59"/>
      <c r="I1" s="59"/>
      <c r="J1" s="60"/>
    </row>
    <row r="2" spans="1:16" ht="15.75" x14ac:dyDescent="0.25">
      <c r="A2" s="62" t="s">
        <v>28</v>
      </c>
      <c r="B2" s="62"/>
      <c r="C2" s="62"/>
      <c r="D2" s="62"/>
      <c r="E2" s="62"/>
      <c r="F2" s="62"/>
      <c r="G2" s="62"/>
      <c r="H2" s="62"/>
      <c r="I2" s="62"/>
      <c r="J2" s="63"/>
    </row>
    <row r="3" spans="1:16" x14ac:dyDescent="0.2">
      <c r="A3" s="64" t="s">
        <v>30</v>
      </c>
      <c r="B3" s="65"/>
      <c r="C3" s="65"/>
      <c r="D3" s="65"/>
    </row>
    <row r="4" spans="1:16" ht="15" customHeight="1" x14ac:dyDescent="0.2">
      <c r="A4" s="64" t="s">
        <v>31</v>
      </c>
      <c r="B4" s="66">
        <v>43927</v>
      </c>
      <c r="C4" s="66"/>
      <c r="D4" s="66"/>
      <c r="E4" s="67" t="s">
        <v>32</v>
      </c>
    </row>
    <row r="5" spans="1:16" ht="20.25" customHeight="1" x14ac:dyDescent="0.25">
      <c r="A5" s="68" t="s">
        <v>33</v>
      </c>
      <c r="B5" s="68"/>
      <c r="C5" s="69"/>
      <c r="D5" s="69"/>
      <c r="E5" s="69"/>
      <c r="F5" s="69"/>
      <c r="G5" s="69"/>
      <c r="H5" s="70"/>
      <c r="I5" s="70"/>
    </row>
    <row r="6" spans="1:16" ht="24.75" customHeight="1" thickBot="1" x14ac:dyDescent="0.25">
      <c r="A6" s="71"/>
      <c r="B6" s="72" t="s">
        <v>34</v>
      </c>
      <c r="C6" s="72"/>
      <c r="D6" s="72"/>
      <c r="E6" s="72"/>
      <c r="F6" s="72"/>
      <c r="G6" s="72"/>
      <c r="H6" s="72"/>
      <c r="I6" s="72"/>
    </row>
    <row r="7" spans="1:16" ht="15" customHeight="1" x14ac:dyDescent="0.25">
      <c r="B7" s="73"/>
    </row>
    <row r="8" spans="1:16" ht="15" customHeight="1" x14ac:dyDescent="0.25">
      <c r="B8" s="73"/>
    </row>
    <row r="9" spans="1:16" ht="15" customHeight="1" x14ac:dyDescent="0.25">
      <c r="B9" s="73"/>
    </row>
    <row r="10" spans="1:16" ht="15" customHeight="1" x14ac:dyDescent="0.2"/>
    <row r="11" spans="1:16" ht="11.25" customHeight="1" thickBot="1" x14ac:dyDescent="0.25"/>
    <row r="12" spans="1:16" s="74" customFormat="1" ht="13.5" thickBot="1" x14ac:dyDescent="0.25">
      <c r="B12" s="75" t="s">
        <v>35</v>
      </c>
      <c r="C12" s="76"/>
      <c r="D12" s="77"/>
      <c r="E12" s="75" t="s">
        <v>36</v>
      </c>
      <c r="F12" s="76"/>
      <c r="G12" s="77"/>
      <c r="H12" s="75" t="s">
        <v>37</v>
      </c>
      <c r="I12" s="76"/>
      <c r="J12" s="77"/>
      <c r="K12" s="75" t="s">
        <v>38</v>
      </c>
      <c r="L12" s="76"/>
      <c r="M12" s="77"/>
      <c r="N12" s="75" t="s">
        <v>39</v>
      </c>
      <c r="O12" s="76"/>
      <c r="P12" s="77"/>
    </row>
    <row r="13" spans="1:16" s="74" customFormat="1" ht="112.5" customHeight="1" x14ac:dyDescent="0.2">
      <c r="B13" s="78" t="s">
        <v>48</v>
      </c>
      <c r="C13" s="79"/>
      <c r="D13" s="80"/>
      <c r="E13" s="81" t="s">
        <v>40</v>
      </c>
      <c r="F13" s="79"/>
      <c r="G13" s="80"/>
      <c r="H13" s="81" t="s">
        <v>41</v>
      </c>
      <c r="I13" s="79"/>
      <c r="J13" s="80"/>
      <c r="K13" s="81" t="s">
        <v>42</v>
      </c>
      <c r="L13" s="79"/>
      <c r="M13" s="80"/>
      <c r="N13" s="81" t="s">
        <v>43</v>
      </c>
      <c r="O13" s="79"/>
      <c r="P13" s="80"/>
    </row>
    <row r="14" spans="1:16" s="86" customFormat="1" ht="11.25" customHeight="1" x14ac:dyDescent="0.2">
      <c r="A14" s="82"/>
      <c r="B14" s="83" t="s">
        <v>44</v>
      </c>
      <c r="C14" s="84"/>
      <c r="D14" s="85"/>
      <c r="E14" s="83" t="s">
        <v>44</v>
      </c>
      <c r="F14" s="84"/>
      <c r="G14" s="85"/>
      <c r="H14" s="83" t="s">
        <v>44</v>
      </c>
      <c r="I14" s="84"/>
      <c r="J14" s="85"/>
      <c r="K14" s="83" t="s">
        <v>44</v>
      </c>
      <c r="L14" s="84"/>
      <c r="M14" s="85"/>
      <c r="N14" s="83" t="s">
        <v>44</v>
      </c>
      <c r="O14" s="84"/>
      <c r="P14" s="85"/>
    </row>
    <row r="15" spans="1:16" s="86" customFormat="1" x14ac:dyDescent="0.2">
      <c r="A15" s="87" t="s">
        <v>27</v>
      </c>
      <c r="B15" s="88"/>
      <c r="C15" s="89"/>
      <c r="D15" s="90"/>
      <c r="E15" s="88"/>
      <c r="F15" s="89"/>
      <c r="G15" s="90"/>
      <c r="H15" s="88"/>
      <c r="I15" s="89"/>
      <c r="J15" s="90"/>
      <c r="K15" s="88"/>
      <c r="L15" s="89"/>
      <c r="M15" s="90"/>
      <c r="N15" s="88"/>
      <c r="O15" s="89"/>
      <c r="P15" s="90"/>
    </row>
    <row r="16" spans="1:16" s="86" customFormat="1" x14ac:dyDescent="0.2">
      <c r="A16" s="91" t="s">
        <v>26</v>
      </c>
      <c r="B16" s="92"/>
      <c r="C16" s="93"/>
      <c r="D16" s="94"/>
      <c r="E16" s="92"/>
      <c r="F16" s="93"/>
      <c r="G16" s="94"/>
      <c r="H16" s="92"/>
      <c r="I16" s="93"/>
      <c r="J16" s="94"/>
      <c r="K16" s="92"/>
      <c r="L16" s="93"/>
      <c r="M16" s="94"/>
      <c r="N16" s="92"/>
      <c r="O16" s="93"/>
      <c r="P16" s="94"/>
    </row>
    <row r="17" spans="1:16" s="86" customFormat="1" x14ac:dyDescent="0.2">
      <c r="A17" s="95" t="s">
        <v>45</v>
      </c>
      <c r="B17" s="92"/>
      <c r="C17" s="93"/>
      <c r="D17" s="94"/>
      <c r="E17" s="92"/>
      <c r="F17" s="93"/>
      <c r="G17" s="94"/>
      <c r="H17" s="92"/>
      <c r="I17" s="93"/>
      <c r="J17" s="94"/>
      <c r="K17" s="92"/>
      <c r="L17" s="93"/>
      <c r="M17" s="94"/>
      <c r="N17" s="92"/>
      <c r="O17" s="93"/>
      <c r="P17" s="94"/>
    </row>
    <row r="18" spans="1:16" s="97" customFormat="1" ht="7.5" customHeight="1" x14ac:dyDescent="0.2">
      <c r="A18" s="96"/>
      <c r="B18" s="96"/>
      <c r="C18" s="96"/>
      <c r="D18" s="96"/>
      <c r="E18" s="96"/>
      <c r="F18" s="96"/>
      <c r="G18" s="96"/>
      <c r="H18" s="96"/>
      <c r="I18" s="96"/>
      <c r="J18" s="96"/>
      <c r="K18" s="96"/>
      <c r="L18" s="96"/>
      <c r="M18" s="96"/>
      <c r="N18" s="96"/>
      <c r="O18" s="96"/>
      <c r="P18" s="96"/>
    </row>
    <row r="19" spans="1:16" s="98" customFormat="1" ht="6.75" customHeight="1" x14ac:dyDescent="0.2"/>
    <row r="21" spans="1:16" x14ac:dyDescent="0.2">
      <c r="A21" s="99"/>
      <c r="G21" s="100"/>
      <c r="H21" s="100"/>
    </row>
    <row r="22" spans="1:16" x14ac:dyDescent="0.2">
      <c r="A22" s="101" t="s">
        <v>46</v>
      </c>
      <c r="G22" s="100"/>
      <c r="H22" s="100"/>
      <c r="I22" s="100"/>
      <c r="J22" s="100"/>
    </row>
    <row r="23" spans="1:16" x14ac:dyDescent="0.2">
      <c r="A23" s="102"/>
      <c r="B23" s="102"/>
      <c r="C23" s="102"/>
      <c r="G23" s="100"/>
      <c r="H23" s="100"/>
      <c r="I23" s="100"/>
      <c r="J23" s="100"/>
    </row>
    <row r="24" spans="1:16" x14ac:dyDescent="0.2">
      <c r="A24" s="102"/>
      <c r="B24" s="102"/>
      <c r="C24" s="102"/>
      <c r="G24" s="100"/>
      <c r="H24" s="100"/>
      <c r="I24" s="100"/>
      <c r="J24" s="100"/>
    </row>
    <row r="25" spans="1:16" x14ac:dyDescent="0.2">
      <c r="A25" s="102"/>
      <c r="B25" s="102"/>
      <c r="C25" s="102"/>
      <c r="G25" s="100"/>
      <c r="H25" s="100"/>
      <c r="I25" s="100"/>
      <c r="J25" s="100"/>
    </row>
    <row r="26" spans="1:16" x14ac:dyDescent="0.2">
      <c r="A26" s="102"/>
      <c r="B26" s="102"/>
      <c r="C26" s="102"/>
      <c r="G26" s="100"/>
      <c r="H26" s="100"/>
      <c r="I26" s="100"/>
      <c r="J26" s="100"/>
    </row>
    <row r="27" spans="1:16" x14ac:dyDescent="0.2">
      <c r="A27" s="102"/>
      <c r="B27" s="102"/>
      <c r="C27" s="102"/>
      <c r="G27" s="100"/>
      <c r="H27" s="100"/>
      <c r="I27" s="100"/>
      <c r="J27" s="100"/>
    </row>
    <row r="28" spans="1:16" x14ac:dyDescent="0.2">
      <c r="A28" s="102"/>
      <c r="B28" s="102"/>
      <c r="C28" s="102"/>
      <c r="G28" s="100"/>
      <c r="H28" s="100"/>
      <c r="I28" s="100"/>
      <c r="J28" s="100"/>
    </row>
    <row r="29" spans="1:16" x14ac:dyDescent="0.2">
      <c r="A29" s="102"/>
      <c r="C29" s="102"/>
      <c r="I29" s="100"/>
      <c r="J29" s="100"/>
      <c r="K29" s="100"/>
      <c r="L29" s="100"/>
    </row>
    <row r="30" spans="1:16" x14ac:dyDescent="0.2">
      <c r="L30" s="100"/>
      <c r="M30" s="100"/>
    </row>
    <row r="31" spans="1:16" x14ac:dyDescent="0.2">
      <c r="L31" s="100"/>
      <c r="M31" s="100"/>
    </row>
    <row r="32" spans="1:16" x14ac:dyDescent="0.2">
      <c r="L32" s="100"/>
      <c r="M32" s="100"/>
    </row>
    <row r="33" spans="1:13" x14ac:dyDescent="0.2">
      <c r="L33" s="100"/>
      <c r="M33" s="100"/>
    </row>
    <row r="45" spans="1:13" x14ac:dyDescent="0.2">
      <c r="A45" s="103" t="s">
        <v>47</v>
      </c>
    </row>
  </sheetData>
  <mergeCells count="36">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Evsluator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2020-04-17T19:28:10Z</dcterms:modified>
</cp:coreProperties>
</file>