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hsa1\finance\PURCHASING_New\03_Active Procurement\FY2022\Formal Solicitations\RFQ 730-22045 MEP Engineering Design Services On An As-Needed Basis - ERIC SHEN\Evaluations\"/>
    </mc:Choice>
  </mc:AlternateContent>
  <xr:revisionPtr revIDLastSave="0" documentId="13_ncr:1_{044EE535-4712-41DA-8698-902183DBC881}" xr6:coauthVersionLast="36" xr6:coauthVersionMax="36" xr10:uidLastSave="{00000000-0000-0000-0000-000000000000}"/>
  <bookViews>
    <workbookView xWindow="0" yWindow="0" windowWidth="28800" windowHeight="14235" tabRatio="867" activeTab="6" xr2:uid="{00000000-000D-0000-FFFF-FFFF00000000}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7" r:id="rId6"/>
    <sheet name="Summary" sheetId="1" r:id="rId7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91029"/>
</workbook>
</file>

<file path=xl/calcChain.xml><?xml version="1.0" encoding="utf-8"?>
<calcChain xmlns="http://schemas.openxmlformats.org/spreadsheetml/2006/main">
  <c r="A19" i="1" l="1"/>
  <c r="J16" i="17"/>
  <c r="G19" i="1" s="1"/>
  <c r="J15" i="17"/>
  <c r="G18" i="1" s="1"/>
  <c r="J14" i="17"/>
  <c r="G17" i="1" s="1"/>
  <c r="J13" i="17"/>
  <c r="G16" i="1" s="1"/>
  <c r="J12" i="17"/>
  <c r="J11" i="17"/>
  <c r="G14" i="1" s="1"/>
  <c r="J10" i="17"/>
  <c r="G13" i="1" s="1"/>
  <c r="J9" i="17"/>
  <c r="G12" i="1" s="1"/>
  <c r="J8" i="17"/>
  <c r="G11" i="1" s="1"/>
  <c r="J7" i="17"/>
  <c r="G10" i="1" s="1"/>
  <c r="J6" i="17"/>
  <c r="G9" i="1" s="1"/>
  <c r="J5" i="17"/>
  <c r="G8" i="1" s="1"/>
  <c r="J4" i="17"/>
  <c r="J16" i="10"/>
  <c r="F19" i="1" s="1"/>
  <c r="O19" i="1" s="1"/>
  <c r="J15" i="10"/>
  <c r="F18" i="1" s="1"/>
  <c r="O18" i="1" s="1"/>
  <c r="J14" i="10"/>
  <c r="F17" i="1" s="1"/>
  <c r="O17" i="1" s="1"/>
  <c r="J13" i="10"/>
  <c r="F16" i="1" s="1"/>
  <c r="J12" i="10"/>
  <c r="F15" i="1" s="1"/>
  <c r="J11" i="10"/>
  <c r="F14" i="1" s="1"/>
  <c r="J10" i="10"/>
  <c r="F13" i="1" s="1"/>
  <c r="O13" i="1" s="1"/>
  <c r="J9" i="10"/>
  <c r="F12" i="1" s="1"/>
  <c r="O12" i="1" s="1"/>
  <c r="J8" i="10"/>
  <c r="F11" i="1" s="1"/>
  <c r="O14" i="1" s="1"/>
  <c r="J7" i="10"/>
  <c r="F10" i="1" s="1"/>
  <c r="O10" i="1" s="1"/>
  <c r="J6" i="10"/>
  <c r="F9" i="1" s="1"/>
  <c r="O9" i="1" s="1"/>
  <c r="J5" i="10"/>
  <c r="F8" i="1" s="1"/>
  <c r="O8" i="1" s="1"/>
  <c r="J4" i="10"/>
  <c r="F7" i="1" s="1"/>
  <c r="J16" i="9"/>
  <c r="E19" i="1" s="1"/>
  <c r="J15" i="9"/>
  <c r="E18" i="1" s="1"/>
  <c r="J14" i="9"/>
  <c r="E17" i="1" s="1"/>
  <c r="N17" i="1" s="1"/>
  <c r="J13" i="9"/>
  <c r="E16" i="1" s="1"/>
  <c r="N16" i="1" s="1"/>
  <c r="J12" i="9"/>
  <c r="E15" i="1" s="1"/>
  <c r="N15" i="1" s="1"/>
  <c r="J11" i="9"/>
  <c r="E14" i="1" s="1"/>
  <c r="N14" i="1" s="1"/>
  <c r="J10" i="9"/>
  <c r="E13" i="1" s="1"/>
  <c r="N13" i="1" s="1"/>
  <c r="J9" i="9"/>
  <c r="E12" i="1" s="1"/>
  <c r="N12" i="1" s="1"/>
  <c r="J8" i="9"/>
  <c r="E11" i="1" s="1"/>
  <c r="J7" i="9"/>
  <c r="E10" i="1" s="1"/>
  <c r="J6" i="9"/>
  <c r="E9" i="1" s="1"/>
  <c r="N9" i="1" s="1"/>
  <c r="J5" i="9"/>
  <c r="E8" i="1" s="1"/>
  <c r="N8" i="1" s="1"/>
  <c r="J4" i="9"/>
  <c r="E7" i="1" s="1"/>
  <c r="N7" i="1" s="1"/>
  <c r="J16" i="5"/>
  <c r="D19" i="1" s="1"/>
  <c r="J15" i="5"/>
  <c r="D18" i="1" s="1"/>
  <c r="J14" i="5"/>
  <c r="D17" i="1" s="1"/>
  <c r="J13" i="5"/>
  <c r="D16" i="1" s="1"/>
  <c r="J12" i="5"/>
  <c r="D15" i="1" s="1"/>
  <c r="J11" i="5"/>
  <c r="D14" i="1" s="1"/>
  <c r="J10" i="5"/>
  <c r="D13" i="1" s="1"/>
  <c r="J9" i="5"/>
  <c r="D12" i="1" s="1"/>
  <c r="J8" i="5"/>
  <c r="D11" i="1" s="1"/>
  <c r="J7" i="5"/>
  <c r="D10" i="1" s="1"/>
  <c r="J6" i="5"/>
  <c r="D9" i="1" s="1"/>
  <c r="J5" i="5"/>
  <c r="D8" i="1" s="1"/>
  <c r="M8" i="1" s="1"/>
  <c r="J4" i="5"/>
  <c r="D7" i="1" s="1"/>
  <c r="M7" i="1" s="1"/>
  <c r="J16" i="3"/>
  <c r="C19" i="1" s="1"/>
  <c r="L19" i="1" s="1"/>
  <c r="J15" i="3"/>
  <c r="C18" i="1" s="1"/>
  <c r="L18" i="1" s="1"/>
  <c r="J14" i="3"/>
  <c r="C17" i="1" s="1"/>
  <c r="J13" i="3"/>
  <c r="C16" i="1" s="1"/>
  <c r="L16" i="1" s="1"/>
  <c r="J12" i="3"/>
  <c r="C15" i="1" s="1"/>
  <c r="L15" i="1" s="1"/>
  <c r="J11" i="3"/>
  <c r="C14" i="1" s="1"/>
  <c r="L14" i="1" s="1"/>
  <c r="J10" i="3"/>
  <c r="C13" i="1" s="1"/>
  <c r="L13" i="1" s="1"/>
  <c r="J9" i="3"/>
  <c r="C12" i="1" s="1"/>
  <c r="J8" i="3"/>
  <c r="C11" i="1" s="1"/>
  <c r="L11" i="1" s="1"/>
  <c r="J7" i="3"/>
  <c r="C10" i="1" s="1"/>
  <c r="L9" i="1" s="1"/>
  <c r="J6" i="3"/>
  <c r="C9" i="1" s="1"/>
  <c r="J5" i="3"/>
  <c r="C8" i="1" s="1"/>
  <c r="J4" i="3"/>
  <c r="C7" i="1" s="1"/>
  <c r="L7" i="1" s="1"/>
  <c r="J16" i="2"/>
  <c r="B19" i="1" s="1"/>
  <c r="L12" i="1" l="1"/>
  <c r="M14" i="1"/>
  <c r="G7" i="1"/>
  <c r="P7" i="1" s="1"/>
  <c r="N10" i="1"/>
  <c r="O7" i="1"/>
  <c r="M9" i="1"/>
  <c r="M17" i="1"/>
  <c r="L8" i="1"/>
  <c r="O16" i="1"/>
  <c r="G15" i="1"/>
  <c r="P15" i="1" s="1"/>
  <c r="O15" i="1"/>
  <c r="L10" i="1"/>
  <c r="L17" i="1"/>
  <c r="M10" i="1"/>
  <c r="M18" i="1"/>
  <c r="O11" i="1"/>
  <c r="N19" i="1"/>
  <c r="M15" i="1"/>
  <c r="M19" i="1"/>
  <c r="N11" i="1"/>
  <c r="N18" i="1"/>
  <c r="M11" i="1"/>
  <c r="M16" i="1"/>
  <c r="M13" i="1"/>
  <c r="M12" i="1"/>
  <c r="P8" i="1"/>
  <c r="P9" i="1"/>
  <c r="P17" i="1"/>
  <c r="P19" i="1"/>
  <c r="P11" i="1"/>
  <c r="P18" i="1"/>
  <c r="P13" i="1"/>
  <c r="P12" i="1"/>
  <c r="P14" i="1"/>
  <c r="P10" i="1"/>
  <c r="H19" i="1"/>
  <c r="P16" i="1" l="1"/>
  <c r="A17" i="1"/>
  <c r="A18" i="1"/>
  <c r="J14" i="2" l="1"/>
  <c r="B17" i="1" s="1"/>
  <c r="J15" i="2"/>
  <c r="B18" i="1" s="1"/>
  <c r="H18" i="1" l="1"/>
  <c r="H17" i="1"/>
  <c r="L6" i="1"/>
  <c r="M6" i="1"/>
  <c r="N6" i="1"/>
  <c r="O6" i="1"/>
  <c r="P6" i="1"/>
  <c r="K6" i="1"/>
  <c r="A8" i="1" l="1"/>
  <c r="A9" i="1"/>
  <c r="A10" i="1"/>
  <c r="A11" i="1"/>
  <c r="A12" i="1"/>
  <c r="A13" i="1"/>
  <c r="A14" i="1"/>
  <c r="A15" i="1"/>
  <c r="A16" i="1"/>
  <c r="J5" i="2"/>
  <c r="B8" i="1" s="1"/>
  <c r="J6" i="2"/>
  <c r="B9" i="1" s="1"/>
  <c r="J7" i="2"/>
  <c r="B10" i="1" s="1"/>
  <c r="J8" i="2"/>
  <c r="J9" i="2"/>
  <c r="B12" i="1" s="1"/>
  <c r="J10" i="2"/>
  <c r="B13" i="1" s="1"/>
  <c r="J11" i="2"/>
  <c r="B14" i="1" s="1"/>
  <c r="J12" i="2"/>
  <c r="B15" i="1" s="1"/>
  <c r="J13" i="2"/>
  <c r="B16" i="1" s="1"/>
  <c r="J4" i="2"/>
  <c r="B7" i="1" s="1"/>
  <c r="K11" i="1" l="1"/>
  <c r="B11" i="1"/>
  <c r="K12" i="1"/>
  <c r="K14" i="1"/>
  <c r="K10" i="1"/>
  <c r="K9" i="1"/>
  <c r="K8" i="1"/>
  <c r="K13" i="1"/>
  <c r="K7" i="1"/>
  <c r="K19" i="1"/>
  <c r="Q19" i="1" s="1"/>
  <c r="K18" i="1"/>
  <c r="K17" i="1"/>
  <c r="K16" i="1"/>
  <c r="K15" i="1"/>
  <c r="A7" i="1"/>
  <c r="Q7" i="1" l="1"/>
  <c r="Q18" i="1"/>
  <c r="Q17" i="1"/>
  <c r="Q11" i="1"/>
  <c r="Q9" i="1"/>
  <c r="Q13" i="1"/>
  <c r="Q14" i="1"/>
  <c r="H8" i="1"/>
  <c r="Q12" i="1"/>
  <c r="H7" i="1"/>
  <c r="H16" i="1"/>
  <c r="Q16" i="1"/>
  <c r="H15" i="1"/>
  <c r="Q15" i="1"/>
  <c r="H11" i="1"/>
  <c r="H14" i="1"/>
  <c r="H9" i="1"/>
  <c r="H13" i="1"/>
  <c r="H12" i="1"/>
  <c r="H10" i="1"/>
  <c r="Q10" i="1"/>
  <c r="Q8" i="1"/>
  <c r="R14" i="1" l="1"/>
  <c r="R9" i="1"/>
  <c r="R13" i="1"/>
  <c r="R11" i="1"/>
  <c r="R16" i="1"/>
  <c r="R17" i="1"/>
  <c r="R15" i="1"/>
  <c r="R18" i="1"/>
  <c r="R10" i="1"/>
  <c r="R12" i="1"/>
  <c r="R7" i="1"/>
  <c r="R8" i="1"/>
  <c r="R19" i="1"/>
</calcChain>
</file>

<file path=xl/sharedStrings.xml><?xml version="1.0" encoding="utf-8"?>
<sst xmlns="http://schemas.openxmlformats.org/spreadsheetml/2006/main" count="139" uniqueCount="34">
  <si>
    <t xml:space="preserve">RESPONDENT SUMMARY 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</si>
  <si>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</si>
  <si>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</si>
  <si>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</si>
  <si>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</si>
  <si>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</si>
  <si>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</si>
  <si>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</si>
  <si>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</si>
  <si>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</si>
  <si>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Criteria 5</t>
  </si>
  <si>
    <t>Criteria 6</t>
  </si>
  <si>
    <t>EVALUATION SUMMARY</t>
  </si>
  <si>
    <t>updated 11/17</t>
  </si>
  <si>
    <t>Rank of Average</t>
  </si>
  <si>
    <t>Rank</t>
  </si>
  <si>
    <t>Average Total Score</t>
  </si>
  <si>
    <t>Avg of comm rank per vendor</t>
  </si>
  <si>
    <t>Total</t>
  </si>
  <si>
    <t>Evaluator 6</t>
  </si>
  <si>
    <t>Affiliated Engineers, Inc.</t>
  </si>
  <si>
    <t>E&amp;C Engineers &amp; Consultants</t>
  </si>
  <si>
    <t>E/B/E. Inc.</t>
  </si>
  <si>
    <t>Huitt-Zollars, Inc.</t>
  </si>
  <si>
    <t>Jones/DBR Engineering Company, LLC</t>
  </si>
  <si>
    <t>LEAF Engineers</t>
  </si>
  <si>
    <t>Marshall Engineering Corporation</t>
  </si>
  <si>
    <t>Ramirez Simon Engineering, LLC</t>
  </si>
  <si>
    <t>Source2Load Electrical Consulting, LLC DBA Source2Load Engineering and Consulting</t>
  </si>
  <si>
    <t xml:space="preserve">Trak Engineering, Inc. </t>
  </si>
  <si>
    <t>VoltAir Consulting Engineers - Texas, LLC</t>
  </si>
  <si>
    <t>WSP USA Buildings, Inc.</t>
  </si>
  <si>
    <t>Wylie Engineering</t>
  </si>
  <si>
    <t>RFQ 730-22045 MEP Engineering Design Services On An As-Needed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</si>
</sst>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3">
    <xf numFmtId="0" fontId="0" fillId="0" borderId="0"/>
    <xf numFmtId="44" fontId="22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22" fillId="2" borderId="1" applyNumberFormat="0" applyFont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2" applyNumberFormat="0" applyAlignment="0" applyProtection="0"/>
    <xf numFmtId="0" fontId="28" fillId="22" borderId="3" applyNumberFormat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2" applyNumberFormat="0" applyAlignment="0" applyProtection="0"/>
    <xf numFmtId="0" fontId="35" fillId="0" borderId="7" applyNumberFormat="0" applyFill="0" applyAlignment="0" applyProtection="0"/>
    <xf numFmtId="0" fontId="36" fillId="23" borderId="0" applyNumberFormat="0" applyBorder="0" applyAlignment="0" applyProtection="0"/>
    <xf numFmtId="0" fontId="23" fillId="2" borderId="1" applyNumberFormat="0" applyFont="0" applyAlignment="0" applyProtection="0"/>
    <xf numFmtId="0" fontId="37" fillId="21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8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2" applyNumberFormat="0" applyAlignment="0" applyProtection="0"/>
    <xf numFmtId="0" fontId="28" fillId="22" borderId="3" applyNumberFormat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2" applyNumberFormat="0" applyAlignment="0" applyProtection="0"/>
    <xf numFmtId="0" fontId="35" fillId="0" borderId="7" applyNumberFormat="0" applyFill="0" applyAlignment="0" applyProtection="0"/>
    <xf numFmtId="0" fontId="36" fillId="23" borderId="0" applyNumberFormat="0" applyBorder="0" applyAlignment="0" applyProtection="0"/>
    <xf numFmtId="0" fontId="37" fillId="21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22" fillId="0" borderId="0"/>
    <xf numFmtId="0" fontId="22" fillId="2" borderId="1" applyNumberFormat="0" applyFont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2" fillId="0" borderId="0"/>
    <xf numFmtId="0" fontId="22" fillId="2" borderId="1" applyNumberFormat="0" applyFont="0" applyAlignment="0" applyProtection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43" fontId="22" fillId="0" borderId="0" applyFont="0" applyFill="0" applyBorder="0" applyAlignment="0" applyProtection="0"/>
    <xf numFmtId="0" fontId="6" fillId="0" borderId="0"/>
    <xf numFmtId="44" fontId="49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37" fillId="21" borderId="14" applyNumberFormat="0" applyAlignment="0" applyProtection="0"/>
    <xf numFmtId="0" fontId="22" fillId="2" borderId="13" applyNumberFormat="0" applyFont="0" applyAlignment="0" applyProtection="0"/>
    <xf numFmtId="0" fontId="37" fillId="21" borderId="18" applyNumberFormat="0" applyAlignment="0" applyProtection="0"/>
    <xf numFmtId="0" fontId="34" fillId="8" borderId="16" applyNumberFormat="0" applyAlignment="0" applyProtection="0"/>
    <xf numFmtId="0" fontId="39" fillId="0" borderId="19" applyNumberFormat="0" applyFill="0" applyAlignment="0" applyProtection="0"/>
    <xf numFmtId="0" fontId="39" fillId="0" borderId="15" applyNumberFormat="0" applyFill="0" applyAlignment="0" applyProtection="0"/>
    <xf numFmtId="0" fontId="27" fillId="21" borderId="16" applyNumberFormat="0" applyAlignment="0" applyProtection="0"/>
    <xf numFmtId="0" fontId="27" fillId="21" borderId="12" applyNumberFormat="0" applyAlignment="0" applyProtection="0"/>
    <xf numFmtId="0" fontId="2" fillId="0" borderId="0"/>
    <xf numFmtId="0" fontId="37" fillId="21" borderId="14" applyNumberFormat="0" applyAlignment="0" applyProtection="0"/>
    <xf numFmtId="0" fontId="27" fillId="21" borderId="12" applyNumberFormat="0" applyAlignment="0" applyProtection="0"/>
    <xf numFmtId="0" fontId="22" fillId="2" borderId="13" applyNumberFormat="0" applyFont="0" applyAlignment="0" applyProtection="0"/>
    <xf numFmtId="0" fontId="22" fillId="2" borderId="17" applyNumberFormat="0" applyFont="0" applyAlignment="0" applyProtection="0"/>
    <xf numFmtId="0" fontId="27" fillId="21" borderId="16" applyNumberFormat="0" applyAlignment="0" applyProtection="0"/>
    <xf numFmtId="0" fontId="39" fillId="0" borderId="15" applyNumberFormat="0" applyFill="0" applyAlignment="0" applyProtection="0"/>
    <xf numFmtId="0" fontId="34" fillId="8" borderId="16" applyNumberFormat="0" applyAlignment="0" applyProtection="0"/>
    <xf numFmtId="0" fontId="34" fillId="8" borderId="12" applyNumberFormat="0" applyAlignment="0" applyProtection="0"/>
    <xf numFmtId="0" fontId="22" fillId="2" borderId="13" applyNumberFormat="0" applyFont="0" applyAlignment="0" applyProtection="0"/>
    <xf numFmtId="0" fontId="34" fillId="8" borderId="12" applyNumberFormat="0" applyAlignment="0" applyProtection="0"/>
    <xf numFmtId="9" fontId="2" fillId="0" borderId="0" applyFont="0" applyFill="0" applyBorder="0" applyAlignment="0" applyProtection="0"/>
    <xf numFmtId="0" fontId="22" fillId="2" borderId="17" applyNumberFormat="0" applyFont="0" applyAlignment="0" applyProtection="0"/>
    <xf numFmtId="0" fontId="37" fillId="21" borderId="18" applyNumberFormat="0" applyAlignment="0" applyProtection="0"/>
    <xf numFmtId="0" fontId="39" fillId="0" borderId="19" applyNumberFormat="0" applyFill="0" applyAlignment="0" applyProtection="0"/>
    <xf numFmtId="0" fontId="22" fillId="2" borderId="17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0" fillId="0" borderId="0" xfId="0" applyBorder="1"/>
    <xf numFmtId="0" fontId="20" fillId="0" borderId="0" xfId="0" applyFont="1" applyBorder="1" applyAlignment="1"/>
    <xf numFmtId="0" fontId="0" fillId="0" borderId="0" xfId="0"/>
    <xf numFmtId="0" fontId="22" fillId="0" borderId="0" xfId="0" applyFont="1"/>
    <xf numFmtId="0" fontId="0" fillId="0" borderId="0" xfId="0"/>
    <xf numFmtId="0" fontId="20" fillId="0" borderId="0" xfId="0" applyFont="1" applyBorder="1" applyAlignment="1">
      <alignment horizontal="left"/>
    </xf>
    <xf numFmtId="0" fontId="42" fillId="0" borderId="0" xfId="0" applyFont="1" applyBorder="1" applyAlignment="1">
      <alignment horizontal="left"/>
    </xf>
    <xf numFmtId="0" fontId="43" fillId="25" borderId="0" xfId="0" applyFont="1" applyFill="1" applyBorder="1"/>
    <xf numFmtId="0" fontId="20" fillId="25" borderId="0" xfId="0" applyFont="1" applyFill="1" applyBorder="1" applyAlignment="1">
      <alignment horizontal="left" vertical="center"/>
    </xf>
    <xf numFmtId="0" fontId="20" fillId="25" borderId="0" xfId="0" applyFont="1" applyFill="1" applyBorder="1" applyAlignment="1">
      <alignment horizontal="right" textRotation="90" wrapText="1"/>
    </xf>
    <xf numFmtId="0" fontId="46" fillId="0" borderId="10" xfId="100" applyFont="1" applyBorder="1" applyAlignment="1">
      <alignment horizontal="right"/>
    </xf>
    <xf numFmtId="0" fontId="46" fillId="0" borderId="10" xfId="100" applyFont="1" applyBorder="1" applyAlignment="1">
      <alignment horizontal="right"/>
    </xf>
    <xf numFmtId="0" fontId="48" fillId="0" borderId="10" xfId="100" applyFont="1" applyFill="1" applyBorder="1" applyAlignment="1">
      <alignment horizontal="right"/>
    </xf>
    <xf numFmtId="2" fontId="47" fillId="0" borderId="0" xfId="0" applyNumberFormat="1" applyFont="1"/>
    <xf numFmtId="0" fontId="50" fillId="0" borderId="0" xfId="0" applyFont="1"/>
    <xf numFmtId="0" fontId="50" fillId="0" borderId="0" xfId="0" applyFont="1" applyBorder="1"/>
    <xf numFmtId="0" fontId="21" fillId="25" borderId="0" xfId="0" applyFont="1" applyFill="1" applyBorder="1" applyAlignment="1">
      <alignment horizontal="left"/>
    </xf>
    <xf numFmtId="2" fontId="21" fillId="25" borderId="0" xfId="0" applyNumberFormat="1" applyFont="1" applyFill="1" applyBorder="1"/>
    <xf numFmtId="4" fontId="21" fillId="25" borderId="0" xfId="0" applyNumberFormat="1" applyFont="1" applyFill="1" applyBorder="1" applyAlignment="1">
      <alignment horizontal="right"/>
    </xf>
    <xf numFmtId="0" fontId="21" fillId="25" borderId="0" xfId="0" applyFont="1" applyFill="1" applyBorder="1"/>
    <xf numFmtId="0" fontId="21" fillId="25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left"/>
    </xf>
    <xf numFmtId="4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42" fillId="25" borderId="0" xfId="0" applyFont="1" applyFill="1" applyBorder="1" applyAlignment="1"/>
    <xf numFmtId="0" fontId="43" fillId="25" borderId="0" xfId="0" applyFont="1" applyFill="1" applyBorder="1" applyAlignment="1">
      <alignment horizontal="right"/>
    </xf>
    <xf numFmtId="0" fontId="42" fillId="25" borderId="0" xfId="0" applyFont="1" applyFill="1" applyBorder="1" applyAlignment="1">
      <alignment horizontal="right"/>
    </xf>
    <xf numFmtId="0" fontId="20" fillId="25" borderId="0" xfId="0" applyFont="1" applyFill="1" applyBorder="1"/>
    <xf numFmtId="0" fontId="20" fillId="25" borderId="0" xfId="0" applyFont="1" applyFill="1" applyBorder="1" applyAlignment="1">
      <alignment horizontal="center" vertical="center"/>
    </xf>
    <xf numFmtId="0" fontId="41" fillId="24" borderId="0" xfId="0" applyFont="1" applyFill="1" applyBorder="1" applyAlignment="1">
      <alignment horizontal="right" textRotation="90" wrapText="1"/>
    </xf>
    <xf numFmtId="0" fontId="44" fillId="25" borderId="0" xfId="0" applyFont="1" applyFill="1" applyBorder="1"/>
    <xf numFmtId="0" fontId="22" fillId="0" borderId="0" xfId="98" applyFont="1"/>
    <xf numFmtId="0" fontId="22" fillId="0" borderId="0" xfId="98" applyFont="1"/>
    <xf numFmtId="0" fontId="22" fillId="0" borderId="0" xfId="98" applyFont="1"/>
    <xf numFmtId="0" fontId="22" fillId="0" borderId="0" xfId="98" applyFont="1"/>
    <xf numFmtId="0" fontId="21" fillId="26" borderId="0" xfId="0" applyFont="1" applyFill="1" applyBorder="1"/>
    <xf numFmtId="2" fontId="21" fillId="26" borderId="0" xfId="0" applyNumberFormat="1" applyFont="1" applyFill="1" applyBorder="1"/>
    <xf numFmtId="0" fontId="21" fillId="26" borderId="0" xfId="0" applyFont="1" applyFill="1" applyBorder="1" applyAlignment="1">
      <alignment horizontal="right"/>
    </xf>
    <xf numFmtId="4" fontId="21" fillId="26" borderId="0" xfId="0" applyNumberFormat="1" applyFont="1" applyFill="1" applyBorder="1" applyAlignment="1">
      <alignment horizontal="right"/>
    </xf>
    <xf numFmtId="0" fontId="21" fillId="26" borderId="0" xfId="0" applyFont="1" applyFill="1" applyBorder="1" applyAlignment="1">
      <alignment horizontal="left"/>
    </xf>
    <xf numFmtId="0" fontId="22" fillId="0" borderId="0" xfId="98" applyFont="1"/>
    <xf numFmtId="0" fontId="46" fillId="0" borderId="0" xfId="98" applyFont="1" applyAlignment="1">
      <alignment horizontal="left"/>
    </xf>
    <xf numFmtId="0" fontId="45" fillId="0" borderId="10" xfId="100" applyFont="1" applyBorder="1" applyAlignment="1">
      <alignment horizontal="center"/>
    </xf>
    <xf numFmtId="0" fontId="46" fillId="0" borderId="11" xfId="98" applyFont="1" applyBorder="1" applyAlignment="1">
      <alignment horizontal="left"/>
    </xf>
    <xf numFmtId="0" fontId="42" fillId="0" borderId="0" xfId="0" applyFont="1" applyFill="1" applyBorder="1" applyAlignment="1">
      <alignment horizontal="left"/>
    </xf>
    <xf numFmtId="0" fontId="42" fillId="25" borderId="0" xfId="0" applyFont="1" applyFill="1" applyBorder="1" applyAlignment="1">
      <alignment horizontal="right"/>
    </xf>
  </cellXfs>
  <cellStyles count="143">
    <cellStyle name="20% - Accent1 2" xfId="48" xr:uid="{00000000-0005-0000-0000-000000000000}"/>
    <cellStyle name="20% - Accent1 3" xfId="6" xr:uid="{00000000-0005-0000-0000-000001000000}"/>
    <cellStyle name="20% - Accent2 2" xfId="49" xr:uid="{00000000-0005-0000-0000-000002000000}"/>
    <cellStyle name="20% - Accent2 3" xfId="7" xr:uid="{00000000-0005-0000-0000-000003000000}"/>
    <cellStyle name="20% - Accent3 2" xfId="50" xr:uid="{00000000-0005-0000-0000-000004000000}"/>
    <cellStyle name="20% - Accent3 3" xfId="8" xr:uid="{00000000-0005-0000-0000-000005000000}"/>
    <cellStyle name="20% - Accent4 2" xfId="51" xr:uid="{00000000-0005-0000-0000-000006000000}"/>
    <cellStyle name="20% - Accent4 3" xfId="9" xr:uid="{00000000-0005-0000-0000-000007000000}"/>
    <cellStyle name="20% - Accent5 2" xfId="52" xr:uid="{00000000-0005-0000-0000-000008000000}"/>
    <cellStyle name="20% - Accent5 3" xfId="10" xr:uid="{00000000-0005-0000-0000-000009000000}"/>
    <cellStyle name="20% - Accent6 2" xfId="53" xr:uid="{00000000-0005-0000-0000-00000A000000}"/>
    <cellStyle name="20% - Accent6 3" xfId="11" xr:uid="{00000000-0005-0000-0000-00000B000000}"/>
    <cellStyle name="40% - Accent1 2" xfId="54" xr:uid="{00000000-0005-0000-0000-00000C000000}"/>
    <cellStyle name="40% - Accent1 3" xfId="12" xr:uid="{00000000-0005-0000-0000-00000D000000}"/>
    <cellStyle name="40% - Accent2 2" xfId="55" xr:uid="{00000000-0005-0000-0000-00000E000000}"/>
    <cellStyle name="40% - Accent2 3" xfId="13" xr:uid="{00000000-0005-0000-0000-00000F000000}"/>
    <cellStyle name="40% - Accent3 2" xfId="56" xr:uid="{00000000-0005-0000-0000-000010000000}"/>
    <cellStyle name="40% - Accent3 3" xfId="14" xr:uid="{00000000-0005-0000-0000-000011000000}"/>
    <cellStyle name="40% - Accent4 2" xfId="57" xr:uid="{00000000-0005-0000-0000-000012000000}"/>
    <cellStyle name="40% - Accent4 3" xfId="15" xr:uid="{00000000-0005-0000-0000-000013000000}"/>
    <cellStyle name="40% - Accent5 2" xfId="58" xr:uid="{00000000-0005-0000-0000-000014000000}"/>
    <cellStyle name="40% - Accent5 3" xfId="16" xr:uid="{00000000-0005-0000-0000-000015000000}"/>
    <cellStyle name="40% - Accent6 2" xfId="59" xr:uid="{00000000-0005-0000-0000-000016000000}"/>
    <cellStyle name="40% - Accent6 3" xfId="17" xr:uid="{00000000-0005-0000-0000-000017000000}"/>
    <cellStyle name="60% - Accent1 2" xfId="60" xr:uid="{00000000-0005-0000-0000-000018000000}"/>
    <cellStyle name="60% - Accent1 3" xfId="18" xr:uid="{00000000-0005-0000-0000-000019000000}"/>
    <cellStyle name="60% - Accent2 2" xfId="61" xr:uid="{00000000-0005-0000-0000-00001A000000}"/>
    <cellStyle name="60% - Accent2 3" xfId="19" xr:uid="{00000000-0005-0000-0000-00001B000000}"/>
    <cellStyle name="60% - Accent3 2" xfId="62" xr:uid="{00000000-0005-0000-0000-00001C000000}"/>
    <cellStyle name="60% - Accent3 3" xfId="20" xr:uid="{00000000-0005-0000-0000-00001D000000}"/>
    <cellStyle name="60% - Accent4 2" xfId="63" xr:uid="{00000000-0005-0000-0000-00001E000000}"/>
    <cellStyle name="60% - Accent4 3" xfId="21" xr:uid="{00000000-0005-0000-0000-00001F000000}"/>
    <cellStyle name="60% - Accent5 2" xfId="64" xr:uid="{00000000-0005-0000-0000-000020000000}"/>
    <cellStyle name="60% - Accent5 3" xfId="22" xr:uid="{00000000-0005-0000-0000-000021000000}"/>
    <cellStyle name="60% - Accent6 2" xfId="65" xr:uid="{00000000-0005-0000-0000-000022000000}"/>
    <cellStyle name="60% - Accent6 3" xfId="23" xr:uid="{00000000-0005-0000-0000-000023000000}"/>
    <cellStyle name="Accent1 2" xfId="66" xr:uid="{00000000-0005-0000-0000-000024000000}"/>
    <cellStyle name="Accent1 3" xfId="24" xr:uid="{00000000-0005-0000-0000-000025000000}"/>
    <cellStyle name="Accent2 2" xfId="67" xr:uid="{00000000-0005-0000-0000-000026000000}"/>
    <cellStyle name="Accent2 3" xfId="25" xr:uid="{00000000-0005-0000-0000-000027000000}"/>
    <cellStyle name="Accent3 2" xfId="68" xr:uid="{00000000-0005-0000-0000-000028000000}"/>
    <cellStyle name="Accent3 3" xfId="26" xr:uid="{00000000-0005-0000-0000-000029000000}"/>
    <cellStyle name="Accent4 2" xfId="69" xr:uid="{00000000-0005-0000-0000-00002A000000}"/>
    <cellStyle name="Accent4 3" xfId="27" xr:uid="{00000000-0005-0000-0000-00002B000000}"/>
    <cellStyle name="Accent5 2" xfId="70" xr:uid="{00000000-0005-0000-0000-00002C000000}"/>
    <cellStyle name="Accent5 3" xfId="28" xr:uid="{00000000-0005-0000-0000-00002D000000}"/>
    <cellStyle name="Accent6 2" xfId="71" xr:uid="{00000000-0005-0000-0000-00002E000000}"/>
    <cellStyle name="Accent6 3" xfId="29" xr:uid="{00000000-0005-0000-0000-00002F000000}"/>
    <cellStyle name="Bad 2" xfId="72" xr:uid="{00000000-0005-0000-0000-000030000000}"/>
    <cellStyle name="Bad 3" xfId="30" xr:uid="{00000000-0005-0000-0000-000031000000}"/>
    <cellStyle name="Calculation 2" xfId="73" xr:uid="{00000000-0005-0000-0000-000032000000}"/>
    <cellStyle name="Calculation 2 2" xfId="126" xr:uid="{00000000-0005-0000-0000-000033000000}"/>
    <cellStyle name="Calculation 2 3" xfId="129" xr:uid="{00000000-0005-0000-0000-000034000000}"/>
    <cellStyle name="Calculation 3" xfId="31" xr:uid="{00000000-0005-0000-0000-000035000000}"/>
    <cellStyle name="Calculation 3 2" xfId="123" xr:uid="{00000000-0005-0000-0000-000036000000}"/>
    <cellStyle name="Calculation 3 3" xfId="122" xr:uid="{00000000-0005-0000-0000-000037000000}"/>
    <cellStyle name="Check Cell 2" xfId="74" xr:uid="{00000000-0005-0000-0000-000038000000}"/>
    <cellStyle name="Check Cell 3" xfId="32" xr:uid="{00000000-0005-0000-0000-000039000000}"/>
    <cellStyle name="Comma 2" xfId="106" xr:uid="{00000000-0005-0000-0000-00003A000000}"/>
    <cellStyle name="Currency 2" xfId="1" xr:uid="{00000000-0005-0000-0000-00003B000000}"/>
    <cellStyle name="Currency 3" xfId="108" xr:uid="{00000000-0005-0000-0000-00003C000000}"/>
    <cellStyle name="Explanatory Text 2" xfId="75" xr:uid="{00000000-0005-0000-0000-00003D000000}"/>
    <cellStyle name="Explanatory Text 3" xfId="33" xr:uid="{00000000-0005-0000-0000-00003E000000}"/>
    <cellStyle name="Good 2" xfId="76" xr:uid="{00000000-0005-0000-0000-00003F000000}"/>
    <cellStyle name="Good 3" xfId="34" xr:uid="{00000000-0005-0000-0000-000040000000}"/>
    <cellStyle name="Heading 1 2" xfId="77" xr:uid="{00000000-0005-0000-0000-000041000000}"/>
    <cellStyle name="Heading 1 3" xfId="35" xr:uid="{00000000-0005-0000-0000-000042000000}"/>
    <cellStyle name="Heading 2 2" xfId="78" xr:uid="{00000000-0005-0000-0000-000043000000}"/>
    <cellStyle name="Heading 2 3" xfId="36" xr:uid="{00000000-0005-0000-0000-000044000000}"/>
    <cellStyle name="Heading 3 2" xfId="79" xr:uid="{00000000-0005-0000-0000-000045000000}"/>
    <cellStyle name="Heading 3 3" xfId="37" xr:uid="{00000000-0005-0000-0000-000046000000}"/>
    <cellStyle name="Heading 4 2" xfId="80" xr:uid="{00000000-0005-0000-0000-000047000000}"/>
    <cellStyle name="Heading 4 3" xfId="38" xr:uid="{00000000-0005-0000-0000-000048000000}"/>
    <cellStyle name="Input 2" xfId="81" xr:uid="{00000000-0005-0000-0000-000049000000}"/>
    <cellStyle name="Input 2 2" xfId="132" xr:uid="{00000000-0005-0000-0000-00004A000000}"/>
    <cellStyle name="Input 2 3" xfId="119" xr:uid="{00000000-0005-0000-0000-00004B000000}"/>
    <cellStyle name="Input 3" xfId="39" xr:uid="{00000000-0005-0000-0000-00004C000000}"/>
    <cellStyle name="Input 3 2" xfId="134" xr:uid="{00000000-0005-0000-0000-00004D000000}"/>
    <cellStyle name="Input 3 3" xfId="131" xr:uid="{00000000-0005-0000-0000-00004E000000}"/>
    <cellStyle name="Linked Cell 2" xfId="82" xr:uid="{00000000-0005-0000-0000-00004F000000}"/>
    <cellStyle name="Linked Cell 3" xfId="40" xr:uid="{00000000-0005-0000-0000-000050000000}"/>
    <cellStyle name="Neutral 2" xfId="83" xr:uid="{00000000-0005-0000-0000-000051000000}"/>
    <cellStyle name="Neutral 3" xfId="41" xr:uid="{00000000-0005-0000-0000-000052000000}"/>
    <cellStyle name="Normal" xfId="0" builtinId="0"/>
    <cellStyle name="Normal 10" xfId="115" xr:uid="{00000000-0005-0000-0000-000054000000}"/>
    <cellStyle name="Normal 11" xfId="140" xr:uid="{00000000-0005-0000-0000-000055000000}"/>
    <cellStyle name="Normal 2" xfId="2" xr:uid="{00000000-0005-0000-0000-000056000000}"/>
    <cellStyle name="Normal 3" xfId="3" xr:uid="{00000000-0005-0000-0000-000057000000}"/>
    <cellStyle name="Normal 3 2" xfId="88" xr:uid="{00000000-0005-0000-0000-000058000000}"/>
    <cellStyle name="Normal 3 3" xfId="97" xr:uid="{00000000-0005-0000-0000-000059000000}"/>
    <cellStyle name="Normal 3 3 2" xfId="107" xr:uid="{00000000-0005-0000-0000-00005A000000}"/>
    <cellStyle name="Normal 3 4" xfId="105" xr:uid="{00000000-0005-0000-0000-00005B000000}"/>
    <cellStyle name="Normal 3 5" xfId="109" xr:uid="{00000000-0005-0000-0000-00005C000000}"/>
    <cellStyle name="Normal 4" xfId="4" xr:uid="{00000000-0005-0000-0000-00005D000000}"/>
    <cellStyle name="Normal 4 10" xfId="100" xr:uid="{00000000-0005-0000-0000-00005E000000}"/>
    <cellStyle name="Normal 4 11" xfId="102" xr:uid="{00000000-0005-0000-0000-00005F000000}"/>
    <cellStyle name="Normal 4 12" xfId="104" xr:uid="{00000000-0005-0000-0000-000060000000}"/>
    <cellStyle name="Normal 4 13" xfId="111" xr:uid="{00000000-0005-0000-0000-000061000000}"/>
    <cellStyle name="Normal 4 14" xfId="113" xr:uid="{00000000-0005-0000-0000-000062000000}"/>
    <cellStyle name="Normal 4 15" xfId="124" xr:uid="{00000000-0005-0000-0000-000063000000}"/>
    <cellStyle name="Normal 4 16" xfId="141" xr:uid="{00000000-0005-0000-0000-000064000000}"/>
    <cellStyle name="Normal 4 2" xfId="47" xr:uid="{00000000-0005-0000-0000-000065000000}"/>
    <cellStyle name="Normal 4 3" xfId="90" xr:uid="{00000000-0005-0000-0000-000066000000}"/>
    <cellStyle name="Normal 4 4" xfId="91" xr:uid="{00000000-0005-0000-0000-000067000000}"/>
    <cellStyle name="Normal 4 5" xfId="92" xr:uid="{00000000-0005-0000-0000-000068000000}"/>
    <cellStyle name="Normal 4 6" xfId="93" xr:uid="{00000000-0005-0000-0000-000069000000}"/>
    <cellStyle name="Normal 4 7" xfId="94" xr:uid="{00000000-0005-0000-0000-00006A000000}"/>
    <cellStyle name="Normal 4 8" xfId="95" xr:uid="{00000000-0005-0000-0000-00006B000000}"/>
    <cellStyle name="Normal 4 9" xfId="96" xr:uid="{00000000-0005-0000-0000-00006C000000}"/>
    <cellStyle name="Normal 5" xfId="98" xr:uid="{00000000-0005-0000-0000-00006D000000}"/>
    <cellStyle name="Normal 6" xfId="101" xr:uid="{00000000-0005-0000-0000-00006E000000}"/>
    <cellStyle name="Normal 7" xfId="103" xr:uid="{00000000-0005-0000-0000-00006F000000}"/>
    <cellStyle name="Normal 8" xfId="110" xr:uid="{00000000-0005-0000-0000-000070000000}"/>
    <cellStyle name="Normal 9" xfId="112" xr:uid="{00000000-0005-0000-0000-000071000000}"/>
    <cellStyle name="Note 2" xfId="5" xr:uid="{00000000-0005-0000-0000-000072000000}"/>
    <cellStyle name="Note 2 2" xfId="127" xr:uid="{00000000-0005-0000-0000-000073000000}"/>
    <cellStyle name="Note 2 3" xfId="136" xr:uid="{00000000-0005-0000-0000-000074000000}"/>
    <cellStyle name="Note 3" xfId="89" xr:uid="{00000000-0005-0000-0000-000075000000}"/>
    <cellStyle name="Note 3 2" xfId="133" xr:uid="{00000000-0005-0000-0000-000076000000}"/>
    <cellStyle name="Note 3 3" xfId="139" xr:uid="{00000000-0005-0000-0000-000077000000}"/>
    <cellStyle name="Note 4" xfId="42" xr:uid="{00000000-0005-0000-0000-000078000000}"/>
    <cellStyle name="Note 4 2" xfId="99" xr:uid="{00000000-0005-0000-0000-000079000000}"/>
    <cellStyle name="Note 4 3" xfId="117" xr:uid="{00000000-0005-0000-0000-00007A000000}"/>
    <cellStyle name="Note 4 4" xfId="128" xr:uid="{00000000-0005-0000-0000-00007B000000}"/>
    <cellStyle name="Output 2" xfId="84" xr:uid="{00000000-0005-0000-0000-00007C000000}"/>
    <cellStyle name="Output 2 2" xfId="125" xr:uid="{00000000-0005-0000-0000-00007D000000}"/>
    <cellStyle name="Output 2 3" xfId="137" xr:uid="{00000000-0005-0000-0000-00007E000000}"/>
    <cellStyle name="Output 3" xfId="43" xr:uid="{00000000-0005-0000-0000-00007F000000}"/>
    <cellStyle name="Output 3 2" xfId="116" xr:uid="{00000000-0005-0000-0000-000080000000}"/>
    <cellStyle name="Output 3 3" xfId="118" xr:uid="{00000000-0005-0000-0000-000081000000}"/>
    <cellStyle name="Percent 2" xfId="114" xr:uid="{00000000-0005-0000-0000-000082000000}"/>
    <cellStyle name="Percent 3" xfId="135" xr:uid="{00000000-0005-0000-0000-000083000000}"/>
    <cellStyle name="Percent 4" xfId="142" xr:uid="{00000000-0005-0000-0000-000084000000}"/>
    <cellStyle name="Title 2" xfId="85" xr:uid="{00000000-0005-0000-0000-000085000000}"/>
    <cellStyle name="Title 3" xfId="44" xr:uid="{00000000-0005-0000-0000-000086000000}"/>
    <cellStyle name="Total 2" xfId="86" xr:uid="{00000000-0005-0000-0000-000087000000}"/>
    <cellStyle name="Total 2 2" xfId="121" xr:uid="{00000000-0005-0000-0000-000088000000}"/>
    <cellStyle name="Total 2 3" xfId="138" xr:uid="{00000000-0005-0000-0000-000089000000}"/>
    <cellStyle name="Total 3" xfId="45" xr:uid="{00000000-0005-0000-0000-00008A000000}"/>
    <cellStyle name="Total 3 2" xfId="130" xr:uid="{00000000-0005-0000-0000-00008B000000}"/>
    <cellStyle name="Total 3 3" xfId="120" xr:uid="{00000000-0005-0000-0000-00008C000000}"/>
    <cellStyle name="Warning Text 2" xfId="87" xr:uid="{00000000-0005-0000-0000-00008D000000}"/>
    <cellStyle name="Warning Text 3" xfId="46" xr:uid="{00000000-0005-0000-0000-00008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workbookViewId="0">
      <selection activeCell="A9" sqref="A9:XFD9"/>
    </sheetView>
  </sheetViews>
  <sheetFormatPr defaultRowHeight="12.75" x14ac:dyDescent="0.2"/>
  <cols>
    <col min="1" max="2" width="9.42578125" customWidth="1"/>
    <col min="3" max="3" width="13.85546875" customWidth="1"/>
    <col min="4" max="7" width="8.85546875" customWidth="1"/>
    <col min="8" max="9" width="8.85546875" style="7" customWidth="1"/>
    <col min="10" max="10" width="12.42578125" bestFit="1" customWidth="1"/>
  </cols>
  <sheetData>
    <row r="1" spans="1:12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2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</row>
    <row r="3" spans="1:12" s="6" customFormat="1" x14ac:dyDescent="0.2">
      <c r="A3" s="46"/>
      <c r="B3" s="46"/>
      <c r="C3" s="46"/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5" t="s">
        <v>18</v>
      </c>
    </row>
    <row r="4" spans="1:12" x14ac:dyDescent="0.2">
      <c r="A4" s="47" t="s">
        <v>20</v>
      </c>
      <c r="B4" s="47"/>
      <c r="C4" s="47"/>
      <c r="D4" s="35">
        <v>19.799999999999997</v>
      </c>
      <c r="E4" s="35">
        <v>19.799999999999997</v>
      </c>
      <c r="F4" s="35">
        <v>6.8</v>
      </c>
      <c r="G4" s="35">
        <v>13.6</v>
      </c>
      <c r="H4" s="35">
        <v>3.4</v>
      </c>
      <c r="I4" s="35">
        <v>3.5</v>
      </c>
      <c r="J4" s="16">
        <f t="shared" ref="J4:J16" si="0">SUM(D4:I4)</f>
        <v>66.899999999999991</v>
      </c>
    </row>
    <row r="5" spans="1:12" x14ac:dyDescent="0.2">
      <c r="A5" s="45" t="s">
        <v>21</v>
      </c>
      <c r="B5" s="45"/>
      <c r="C5" s="45"/>
      <c r="D5" s="35">
        <v>21</v>
      </c>
      <c r="E5" s="35">
        <v>21.6</v>
      </c>
      <c r="F5" s="35">
        <v>6.8</v>
      </c>
      <c r="G5" s="35">
        <v>13.6</v>
      </c>
      <c r="H5" s="35">
        <v>3.4</v>
      </c>
      <c r="I5" s="35">
        <v>3.4</v>
      </c>
      <c r="J5" s="16">
        <f t="shared" si="0"/>
        <v>69.800000000000011</v>
      </c>
      <c r="L5" s="5"/>
    </row>
    <row r="6" spans="1:12" x14ac:dyDescent="0.2">
      <c r="A6" s="45" t="s">
        <v>22</v>
      </c>
      <c r="B6" s="45"/>
      <c r="C6" s="45"/>
      <c r="D6" s="35">
        <v>16.799999999999997</v>
      </c>
      <c r="E6" s="35">
        <v>18</v>
      </c>
      <c r="F6" s="35">
        <v>2.8</v>
      </c>
      <c r="G6" s="35">
        <v>12</v>
      </c>
      <c r="H6" s="35">
        <v>3.4</v>
      </c>
      <c r="I6" s="35">
        <v>2.5</v>
      </c>
      <c r="J6" s="16">
        <f t="shared" si="0"/>
        <v>55.499999999999993</v>
      </c>
      <c r="L6" s="5"/>
    </row>
    <row r="7" spans="1:12" x14ac:dyDescent="0.2">
      <c r="A7" s="45" t="s">
        <v>23</v>
      </c>
      <c r="B7" s="45"/>
      <c r="C7" s="45"/>
      <c r="D7" s="35">
        <v>19.200000000000003</v>
      </c>
      <c r="E7" s="35">
        <v>19.799999999999997</v>
      </c>
      <c r="F7" s="35">
        <v>6.8</v>
      </c>
      <c r="G7" s="35">
        <v>13.6</v>
      </c>
      <c r="H7" s="35">
        <v>3.4</v>
      </c>
      <c r="I7" s="35">
        <v>3.4</v>
      </c>
      <c r="J7" s="16">
        <f t="shared" si="0"/>
        <v>66.2</v>
      </c>
    </row>
    <row r="8" spans="1:12" x14ac:dyDescent="0.2">
      <c r="A8" s="45" t="s">
        <v>24</v>
      </c>
      <c r="B8" s="45"/>
      <c r="C8" s="45"/>
      <c r="D8" s="35">
        <v>19.799999999999997</v>
      </c>
      <c r="E8" s="35">
        <v>19.799999999999997</v>
      </c>
      <c r="F8" s="35">
        <v>6.8</v>
      </c>
      <c r="G8" s="35">
        <v>13.6</v>
      </c>
      <c r="H8" s="35">
        <v>3.4</v>
      </c>
      <c r="I8" s="35">
        <v>3.4</v>
      </c>
      <c r="J8" s="16">
        <f t="shared" si="0"/>
        <v>66.8</v>
      </c>
    </row>
    <row r="9" spans="1:12" x14ac:dyDescent="0.2">
      <c r="A9" s="45" t="s">
        <v>25</v>
      </c>
      <c r="B9" s="45"/>
      <c r="C9" s="45"/>
      <c r="D9" s="35">
        <v>20.399999999999999</v>
      </c>
      <c r="E9" s="35">
        <v>19.799999999999997</v>
      </c>
      <c r="F9" s="35">
        <v>6.8</v>
      </c>
      <c r="G9" s="35">
        <v>13.6</v>
      </c>
      <c r="H9" s="35">
        <v>3.4</v>
      </c>
      <c r="I9" s="35">
        <v>3.4</v>
      </c>
      <c r="J9" s="16">
        <f t="shared" si="0"/>
        <v>67.399999999999991</v>
      </c>
    </row>
    <row r="10" spans="1:12" x14ac:dyDescent="0.2">
      <c r="A10" s="45" t="s">
        <v>26</v>
      </c>
      <c r="B10" s="45"/>
      <c r="C10" s="45"/>
      <c r="D10" s="35">
        <v>18</v>
      </c>
      <c r="E10" s="35">
        <v>19.799999999999997</v>
      </c>
      <c r="F10" s="35">
        <v>6</v>
      </c>
      <c r="G10" s="35">
        <v>12.4</v>
      </c>
      <c r="H10" s="35">
        <v>3.3</v>
      </c>
      <c r="I10" s="35">
        <v>3.1</v>
      </c>
      <c r="J10" s="16">
        <f t="shared" si="0"/>
        <v>62.599999999999994</v>
      </c>
    </row>
    <row r="11" spans="1:12" x14ac:dyDescent="0.2">
      <c r="A11" s="45" t="s">
        <v>27</v>
      </c>
      <c r="B11" s="45"/>
      <c r="C11" s="45"/>
      <c r="D11" s="35">
        <v>21.6</v>
      </c>
      <c r="E11" s="35">
        <v>21</v>
      </c>
      <c r="F11" s="35">
        <v>6.8</v>
      </c>
      <c r="G11" s="35">
        <v>13.6</v>
      </c>
      <c r="H11" s="35">
        <v>3.4</v>
      </c>
      <c r="I11" s="35">
        <v>3.5</v>
      </c>
      <c r="J11" s="16">
        <f t="shared" si="0"/>
        <v>69.900000000000006</v>
      </c>
    </row>
    <row r="12" spans="1:12" x14ac:dyDescent="0.2">
      <c r="A12" s="45" t="s">
        <v>28</v>
      </c>
      <c r="B12" s="45"/>
      <c r="C12" s="45"/>
      <c r="D12" s="35">
        <v>18.600000000000001</v>
      </c>
      <c r="E12" s="35">
        <v>19.799999999999997</v>
      </c>
      <c r="F12" s="35">
        <v>5</v>
      </c>
      <c r="G12" s="35">
        <v>12.4</v>
      </c>
      <c r="H12" s="35">
        <v>3.4</v>
      </c>
      <c r="I12" s="35">
        <v>3.2</v>
      </c>
      <c r="J12" s="16">
        <f t="shared" si="0"/>
        <v>62.4</v>
      </c>
    </row>
    <row r="13" spans="1:12" x14ac:dyDescent="0.2">
      <c r="A13" s="45" t="s">
        <v>29</v>
      </c>
      <c r="B13" s="45"/>
      <c r="C13" s="45"/>
      <c r="D13" s="35">
        <v>19.799999999999997</v>
      </c>
      <c r="E13" s="35">
        <v>18</v>
      </c>
      <c r="F13" s="35">
        <v>6.8</v>
      </c>
      <c r="G13" s="35">
        <v>12.4</v>
      </c>
      <c r="H13" s="35">
        <v>3.1</v>
      </c>
      <c r="I13" s="35">
        <v>3.4</v>
      </c>
      <c r="J13" s="16">
        <f t="shared" si="0"/>
        <v>63.499999999999993</v>
      </c>
    </row>
    <row r="14" spans="1:12" x14ac:dyDescent="0.2">
      <c r="A14" s="45" t="s">
        <v>30</v>
      </c>
      <c r="B14" s="45"/>
      <c r="C14" s="45"/>
      <c r="D14" s="35">
        <v>19.200000000000003</v>
      </c>
      <c r="E14" s="35">
        <v>20.399999999999999</v>
      </c>
      <c r="F14" s="35">
        <v>6.4</v>
      </c>
      <c r="G14" s="35">
        <v>12.8</v>
      </c>
      <c r="H14" s="35">
        <v>3.3</v>
      </c>
      <c r="I14" s="35">
        <v>3.3</v>
      </c>
      <c r="J14" s="16">
        <f t="shared" si="0"/>
        <v>65.399999999999991</v>
      </c>
    </row>
    <row r="15" spans="1:12" x14ac:dyDescent="0.2">
      <c r="A15" s="45" t="s">
        <v>31</v>
      </c>
      <c r="B15" s="45"/>
      <c r="C15" s="45"/>
      <c r="D15" s="35">
        <v>21.6</v>
      </c>
      <c r="E15" s="35">
        <v>21.6</v>
      </c>
      <c r="F15" s="35">
        <v>6.8</v>
      </c>
      <c r="G15" s="35">
        <v>13.6</v>
      </c>
      <c r="H15" s="35">
        <v>3.4</v>
      </c>
      <c r="I15" s="35">
        <v>3.5</v>
      </c>
      <c r="J15" s="16">
        <f t="shared" si="0"/>
        <v>70.5</v>
      </c>
    </row>
    <row r="16" spans="1:12" x14ac:dyDescent="0.2">
      <c r="A16" s="45" t="s">
        <v>32</v>
      </c>
      <c r="B16" s="45"/>
      <c r="C16" s="45"/>
      <c r="D16" s="35">
        <v>19.799999999999997</v>
      </c>
      <c r="E16" s="35">
        <v>19.799999999999997</v>
      </c>
      <c r="F16" s="35">
        <v>6.6</v>
      </c>
      <c r="G16" s="35">
        <v>13.6</v>
      </c>
      <c r="H16" s="35">
        <v>3.4</v>
      </c>
      <c r="I16" s="35">
        <v>3.4</v>
      </c>
      <c r="J16" s="16">
        <f t="shared" si="0"/>
        <v>66.599999999999994</v>
      </c>
    </row>
  </sheetData>
  <mergeCells count="14">
    <mergeCell ref="A16:C16"/>
    <mergeCell ref="A3:C3"/>
    <mergeCell ref="A14:C14"/>
    <mergeCell ref="A15:C15"/>
    <mergeCell ref="A13:C13"/>
    <mergeCell ref="A4:C4"/>
    <mergeCell ref="A5:C5"/>
    <mergeCell ref="A6:C6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workbookViewId="0">
      <selection activeCell="D4" sqref="D4:I16"/>
    </sheetView>
  </sheetViews>
  <sheetFormatPr defaultRowHeight="12.75" x14ac:dyDescent="0.2"/>
  <cols>
    <col min="11" max="11" width="14.42578125" bestFit="1" customWidth="1"/>
  </cols>
  <sheetData>
    <row r="1" spans="1:19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4"/>
    </row>
    <row r="2" spans="1:1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19" x14ac:dyDescent="0.2">
      <c r="A3" s="46"/>
      <c r="B3" s="46"/>
      <c r="C3" s="46"/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18</v>
      </c>
      <c r="K3" s="6"/>
      <c r="L3" s="6"/>
      <c r="M3" s="6"/>
      <c r="N3" s="6"/>
      <c r="O3" s="6"/>
      <c r="P3" s="6"/>
      <c r="Q3" s="6"/>
      <c r="R3" s="6"/>
      <c r="S3" s="6"/>
    </row>
    <row r="4" spans="1:19" x14ac:dyDescent="0.2">
      <c r="A4" s="47" t="s">
        <v>20</v>
      </c>
      <c r="B4" s="47"/>
      <c r="C4" s="47"/>
      <c r="D4" s="36">
        <v>22.200000000000003</v>
      </c>
      <c r="E4" s="36">
        <v>20.399999999999999</v>
      </c>
      <c r="F4" s="36">
        <v>6.8</v>
      </c>
      <c r="G4" s="36">
        <v>13.6</v>
      </c>
      <c r="H4" s="36">
        <v>3.4</v>
      </c>
      <c r="I4" s="36">
        <v>3.4</v>
      </c>
      <c r="J4" s="16">
        <f t="shared" ref="J4:J16" si="0">SUM(D4:I4)</f>
        <v>69.800000000000011</v>
      </c>
      <c r="K4" s="7"/>
      <c r="L4" s="7"/>
      <c r="M4" s="7"/>
      <c r="N4" s="7"/>
      <c r="O4" s="7"/>
      <c r="P4" s="7"/>
      <c r="Q4" s="7"/>
      <c r="R4" s="7"/>
      <c r="S4" s="7"/>
    </row>
    <row r="5" spans="1:19" x14ac:dyDescent="0.2">
      <c r="A5" s="45" t="s">
        <v>21</v>
      </c>
      <c r="B5" s="45"/>
      <c r="C5" s="45"/>
      <c r="D5" s="36">
        <v>19.200000000000003</v>
      </c>
      <c r="E5" s="36">
        <v>19.200000000000003</v>
      </c>
      <c r="F5" s="36">
        <v>5</v>
      </c>
      <c r="G5" s="36">
        <v>12</v>
      </c>
      <c r="H5" s="36">
        <v>3</v>
      </c>
      <c r="I5" s="36">
        <v>3</v>
      </c>
      <c r="J5" s="16">
        <f t="shared" si="0"/>
        <v>61.400000000000006</v>
      </c>
      <c r="K5" s="7"/>
      <c r="L5" s="7"/>
      <c r="M5" s="7"/>
      <c r="N5" s="7"/>
      <c r="O5" s="7"/>
      <c r="P5" s="7"/>
      <c r="Q5" s="7"/>
      <c r="R5" s="7"/>
      <c r="S5" s="7"/>
    </row>
    <row r="6" spans="1:19" x14ac:dyDescent="0.2">
      <c r="A6" s="45" t="s">
        <v>22</v>
      </c>
      <c r="B6" s="45"/>
      <c r="C6" s="45"/>
      <c r="D6" s="36">
        <v>18</v>
      </c>
      <c r="E6" s="36">
        <v>15</v>
      </c>
      <c r="F6" s="36">
        <v>4.8</v>
      </c>
      <c r="G6" s="36">
        <v>10</v>
      </c>
      <c r="H6" s="36">
        <v>2.5</v>
      </c>
      <c r="I6" s="36">
        <v>3</v>
      </c>
      <c r="J6" s="16">
        <f t="shared" si="0"/>
        <v>53.3</v>
      </c>
      <c r="K6" s="7"/>
      <c r="L6" s="7"/>
      <c r="M6" s="7"/>
      <c r="N6" s="7"/>
      <c r="O6" s="7"/>
      <c r="P6" s="7"/>
      <c r="Q6" s="7"/>
      <c r="R6" s="7"/>
      <c r="S6" s="7"/>
    </row>
    <row r="7" spans="1:19" x14ac:dyDescent="0.2">
      <c r="A7" s="45" t="s">
        <v>23</v>
      </c>
      <c r="B7" s="45"/>
      <c r="C7" s="45"/>
      <c r="D7" s="36">
        <v>18</v>
      </c>
      <c r="E7" s="36">
        <v>19.200000000000003</v>
      </c>
      <c r="F7" s="36">
        <v>6.8</v>
      </c>
      <c r="G7" s="36">
        <v>13.6</v>
      </c>
      <c r="H7" s="36">
        <v>3.4</v>
      </c>
      <c r="I7" s="36">
        <v>3.4</v>
      </c>
      <c r="J7" s="16">
        <f t="shared" si="0"/>
        <v>64.400000000000006</v>
      </c>
      <c r="K7" s="7"/>
      <c r="L7" s="7"/>
      <c r="M7" s="7"/>
      <c r="N7" s="7"/>
      <c r="O7" s="7"/>
      <c r="P7" s="7"/>
      <c r="Q7" s="7"/>
      <c r="R7" s="7"/>
      <c r="S7" s="7"/>
    </row>
    <row r="8" spans="1:19" x14ac:dyDescent="0.2">
      <c r="A8" s="45" t="s">
        <v>24</v>
      </c>
      <c r="B8" s="45"/>
      <c r="C8" s="45"/>
      <c r="D8" s="36">
        <v>19.200000000000003</v>
      </c>
      <c r="E8" s="36">
        <v>19.200000000000003</v>
      </c>
      <c r="F8" s="36">
        <v>6.8</v>
      </c>
      <c r="G8" s="36">
        <v>12.8</v>
      </c>
      <c r="H8" s="36">
        <v>3.2</v>
      </c>
      <c r="I8" s="36">
        <v>3.4</v>
      </c>
      <c r="J8" s="16">
        <f t="shared" si="0"/>
        <v>64.600000000000009</v>
      </c>
      <c r="K8" s="7"/>
      <c r="L8" s="7"/>
      <c r="M8" s="7"/>
      <c r="N8" s="7"/>
      <c r="O8" s="7"/>
      <c r="P8" s="7"/>
      <c r="Q8" s="7"/>
      <c r="R8" s="7"/>
      <c r="S8" s="7"/>
    </row>
    <row r="9" spans="1:19" x14ac:dyDescent="0.2">
      <c r="A9" s="45" t="s">
        <v>25</v>
      </c>
      <c r="B9" s="45"/>
      <c r="C9" s="45"/>
      <c r="D9" s="36">
        <v>19.799999999999997</v>
      </c>
      <c r="E9" s="36">
        <v>20.399999999999999</v>
      </c>
      <c r="F9" s="36">
        <v>6.8</v>
      </c>
      <c r="G9" s="36">
        <v>12.8</v>
      </c>
      <c r="H9" s="36">
        <v>3.4</v>
      </c>
      <c r="I9" s="36">
        <v>0</v>
      </c>
      <c r="J9" s="16">
        <f t="shared" si="0"/>
        <v>63.199999999999996</v>
      </c>
      <c r="K9" s="7"/>
      <c r="L9" s="7"/>
      <c r="M9" s="7"/>
      <c r="N9" s="7"/>
      <c r="O9" s="7"/>
      <c r="P9" s="7"/>
      <c r="Q9" s="7"/>
      <c r="R9" s="7"/>
      <c r="S9" s="7"/>
    </row>
    <row r="10" spans="1:19" x14ac:dyDescent="0.2">
      <c r="A10" s="45" t="s">
        <v>26</v>
      </c>
      <c r="B10" s="45"/>
      <c r="C10" s="45"/>
      <c r="D10" s="36">
        <v>14.399999999999999</v>
      </c>
      <c r="E10" s="36">
        <v>15</v>
      </c>
      <c r="F10" s="36">
        <v>5</v>
      </c>
      <c r="G10" s="36">
        <v>10</v>
      </c>
      <c r="H10" s="36">
        <v>2.5</v>
      </c>
      <c r="I10" s="36">
        <v>2.5</v>
      </c>
      <c r="J10" s="16">
        <f t="shared" si="0"/>
        <v>49.4</v>
      </c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">
      <c r="A11" s="45" t="s">
        <v>27</v>
      </c>
      <c r="B11" s="45"/>
      <c r="C11" s="45"/>
      <c r="D11" s="36">
        <v>21.6</v>
      </c>
      <c r="E11" s="36">
        <v>22.799999999999997</v>
      </c>
      <c r="F11" s="36">
        <v>6.8</v>
      </c>
      <c r="G11" s="36">
        <v>13.6</v>
      </c>
      <c r="H11" s="36">
        <v>3.4</v>
      </c>
      <c r="I11" s="36">
        <v>3.4</v>
      </c>
      <c r="J11" s="16">
        <f t="shared" si="0"/>
        <v>71.600000000000009</v>
      </c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">
      <c r="A12" s="45" t="s">
        <v>28</v>
      </c>
      <c r="B12" s="45"/>
      <c r="C12" s="45"/>
      <c r="D12" s="36">
        <v>14.399999999999999</v>
      </c>
      <c r="E12" s="36">
        <v>15</v>
      </c>
      <c r="F12" s="36">
        <v>5</v>
      </c>
      <c r="G12" s="36">
        <v>10</v>
      </c>
      <c r="H12" s="36">
        <v>3</v>
      </c>
      <c r="I12" s="36">
        <v>3</v>
      </c>
      <c r="J12" s="16">
        <f t="shared" si="0"/>
        <v>50.4</v>
      </c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">
      <c r="A13" s="45" t="s">
        <v>29</v>
      </c>
      <c r="B13" s="45"/>
      <c r="C13" s="45"/>
      <c r="D13" s="36">
        <v>18</v>
      </c>
      <c r="E13" s="36">
        <v>15</v>
      </c>
      <c r="F13" s="36">
        <v>6</v>
      </c>
      <c r="G13" s="36">
        <v>12</v>
      </c>
      <c r="H13" s="36">
        <v>2.5</v>
      </c>
      <c r="I13" s="36">
        <v>3</v>
      </c>
      <c r="J13" s="16">
        <f t="shared" si="0"/>
        <v>56.5</v>
      </c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">
      <c r="A14" s="45" t="s">
        <v>30</v>
      </c>
      <c r="B14" s="45"/>
      <c r="C14" s="45"/>
      <c r="D14" s="36">
        <v>18</v>
      </c>
      <c r="E14" s="36">
        <v>18</v>
      </c>
      <c r="F14" s="36">
        <v>6.8</v>
      </c>
      <c r="G14" s="36">
        <v>12</v>
      </c>
      <c r="H14" s="36">
        <v>3</v>
      </c>
      <c r="I14" s="36">
        <v>3</v>
      </c>
      <c r="J14" s="16">
        <f t="shared" si="0"/>
        <v>60.8</v>
      </c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">
      <c r="A15" s="45" t="s">
        <v>31</v>
      </c>
      <c r="B15" s="45"/>
      <c r="C15" s="45"/>
      <c r="D15" s="36">
        <v>21.6</v>
      </c>
      <c r="E15" s="36">
        <v>21</v>
      </c>
      <c r="F15" s="36">
        <v>6.8</v>
      </c>
      <c r="G15" s="36">
        <v>13.6</v>
      </c>
      <c r="H15" s="36">
        <v>3.4</v>
      </c>
      <c r="I15" s="36">
        <v>3.4</v>
      </c>
      <c r="J15" s="16">
        <f t="shared" si="0"/>
        <v>69.800000000000011</v>
      </c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">
      <c r="A16" s="45" t="s">
        <v>32</v>
      </c>
      <c r="B16" s="45"/>
      <c r="C16" s="45"/>
      <c r="D16" s="36">
        <v>18</v>
      </c>
      <c r="E16" s="36">
        <v>18</v>
      </c>
      <c r="F16" s="36">
        <v>5</v>
      </c>
      <c r="G16" s="36">
        <v>12</v>
      </c>
      <c r="H16" s="36">
        <v>3</v>
      </c>
      <c r="I16" s="36">
        <v>3</v>
      </c>
      <c r="J16" s="16">
        <f t="shared" si="0"/>
        <v>59</v>
      </c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</sheetData>
  <mergeCells count="14">
    <mergeCell ref="A16:C16"/>
    <mergeCell ref="A14:C14"/>
    <mergeCell ref="A15:C15"/>
    <mergeCell ref="A6:C6"/>
    <mergeCell ref="A7:C7"/>
    <mergeCell ref="A3:C3"/>
    <mergeCell ref="A4:C4"/>
    <mergeCell ref="A5:C5"/>
    <mergeCell ref="A13:C13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2"/>
  <sheetViews>
    <sheetView topLeftCell="A4" workbookViewId="0">
      <selection activeCell="N26" sqref="N26"/>
    </sheetView>
  </sheetViews>
  <sheetFormatPr defaultRowHeight="12.75" x14ac:dyDescent="0.2"/>
  <cols>
    <col min="10" max="10" width="9.85546875" style="17" bestFit="1" customWidth="1"/>
    <col min="11" max="11" width="14.42578125" bestFit="1" customWidth="1"/>
  </cols>
  <sheetData>
    <row r="1" spans="1:19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4"/>
    </row>
    <row r="2" spans="1:1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19" x14ac:dyDescent="0.2">
      <c r="A3" s="46"/>
      <c r="B3" s="46"/>
      <c r="C3" s="46"/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18</v>
      </c>
      <c r="K3" s="6"/>
      <c r="L3" s="6"/>
      <c r="M3" s="6"/>
      <c r="N3" s="6"/>
      <c r="O3" s="6"/>
      <c r="P3" s="6"/>
      <c r="Q3" s="6"/>
      <c r="R3" s="6"/>
      <c r="S3" s="6"/>
    </row>
    <row r="4" spans="1:19" x14ac:dyDescent="0.2">
      <c r="A4" s="47" t="s">
        <v>20</v>
      </c>
      <c r="B4" s="47"/>
      <c r="C4" s="47"/>
      <c r="D4" s="44">
        <v>21</v>
      </c>
      <c r="E4" s="44">
        <v>20.399999999999999</v>
      </c>
      <c r="F4" s="44">
        <v>6.6</v>
      </c>
      <c r="G4" s="44">
        <v>12.8</v>
      </c>
      <c r="H4" s="44">
        <v>4.3</v>
      </c>
      <c r="I4" s="44">
        <v>3</v>
      </c>
      <c r="J4" s="16">
        <f t="shared" ref="J4:J16" si="0">SUM(D4:I4)</f>
        <v>68.099999999999994</v>
      </c>
      <c r="K4" s="7"/>
      <c r="L4" s="7"/>
      <c r="M4" s="7"/>
      <c r="N4" s="7"/>
      <c r="O4" s="7"/>
      <c r="P4" s="7"/>
      <c r="Q4" s="7"/>
      <c r="R4" s="7"/>
      <c r="S4" s="7"/>
    </row>
    <row r="5" spans="1:19" x14ac:dyDescent="0.2">
      <c r="A5" s="45" t="s">
        <v>21</v>
      </c>
      <c r="B5" s="45"/>
      <c r="C5" s="45"/>
      <c r="D5" s="44">
        <v>24</v>
      </c>
      <c r="E5" s="44">
        <v>23.4</v>
      </c>
      <c r="F5" s="44">
        <v>8.1999999999999993</v>
      </c>
      <c r="G5" s="44">
        <v>18</v>
      </c>
      <c r="H5" s="44">
        <v>4</v>
      </c>
      <c r="I5" s="44">
        <v>4</v>
      </c>
      <c r="J5" s="16">
        <f t="shared" si="0"/>
        <v>81.599999999999994</v>
      </c>
      <c r="K5" s="7"/>
      <c r="L5" s="7"/>
      <c r="M5" s="7"/>
      <c r="N5" s="7"/>
      <c r="O5" s="7"/>
      <c r="P5" s="7"/>
      <c r="Q5" s="7"/>
      <c r="R5" s="7"/>
      <c r="S5" s="7"/>
    </row>
    <row r="6" spans="1:19" x14ac:dyDescent="0.2">
      <c r="A6" s="45" t="s">
        <v>22</v>
      </c>
      <c r="B6" s="45"/>
      <c r="C6" s="45"/>
      <c r="D6" s="44">
        <v>19.200000000000003</v>
      </c>
      <c r="E6" s="44">
        <v>21</v>
      </c>
      <c r="F6" s="44">
        <v>6.4</v>
      </c>
      <c r="G6" s="44">
        <v>12.4</v>
      </c>
      <c r="H6" s="44">
        <v>3.9</v>
      </c>
      <c r="I6" s="44">
        <v>3</v>
      </c>
      <c r="J6" s="16">
        <f t="shared" si="0"/>
        <v>65.900000000000006</v>
      </c>
      <c r="K6" s="7"/>
      <c r="L6" s="7"/>
      <c r="M6" s="7"/>
      <c r="N6" s="7"/>
      <c r="O6" s="7"/>
      <c r="P6" s="7"/>
      <c r="Q6" s="7"/>
      <c r="R6" s="7"/>
      <c r="S6" s="7"/>
    </row>
    <row r="7" spans="1:19" x14ac:dyDescent="0.2">
      <c r="A7" s="45" t="s">
        <v>23</v>
      </c>
      <c r="B7" s="45"/>
      <c r="C7" s="45"/>
      <c r="D7" s="44">
        <v>20.399999999999999</v>
      </c>
      <c r="E7" s="44">
        <v>21</v>
      </c>
      <c r="F7" s="44">
        <v>6</v>
      </c>
      <c r="G7" s="44">
        <v>14</v>
      </c>
      <c r="H7" s="44">
        <v>4.2</v>
      </c>
      <c r="I7" s="44">
        <v>3.2</v>
      </c>
      <c r="J7" s="16">
        <f t="shared" si="0"/>
        <v>68.8</v>
      </c>
      <c r="K7" s="7"/>
      <c r="L7" s="7"/>
      <c r="M7" s="7"/>
      <c r="N7" s="7"/>
      <c r="O7" s="7"/>
      <c r="P7" s="7"/>
      <c r="Q7" s="7"/>
      <c r="R7" s="7"/>
      <c r="S7" s="7"/>
    </row>
    <row r="8" spans="1:19" x14ac:dyDescent="0.2">
      <c r="A8" s="45" t="s">
        <v>24</v>
      </c>
      <c r="B8" s="45"/>
      <c r="C8" s="45"/>
      <c r="D8" s="44">
        <v>21</v>
      </c>
      <c r="E8" s="44">
        <v>19.799999999999997</v>
      </c>
      <c r="F8" s="44">
        <v>6.8</v>
      </c>
      <c r="G8" s="44">
        <v>14</v>
      </c>
      <c r="H8" s="44">
        <v>3.5</v>
      </c>
      <c r="I8" s="44">
        <v>3.3</v>
      </c>
      <c r="J8" s="16">
        <f t="shared" si="0"/>
        <v>68.399999999999991</v>
      </c>
      <c r="K8" s="7"/>
      <c r="L8" s="7"/>
      <c r="M8" s="7"/>
      <c r="N8" s="7"/>
      <c r="O8" s="7"/>
      <c r="P8" s="7"/>
      <c r="Q8" s="7"/>
      <c r="R8" s="7"/>
      <c r="S8" s="7"/>
    </row>
    <row r="9" spans="1:19" x14ac:dyDescent="0.2">
      <c r="A9" s="45" t="s">
        <v>25</v>
      </c>
      <c r="B9" s="45"/>
      <c r="C9" s="45"/>
      <c r="D9" s="44">
        <v>21.6</v>
      </c>
      <c r="E9" s="44">
        <v>19.200000000000003</v>
      </c>
      <c r="F9" s="44">
        <v>6.6</v>
      </c>
      <c r="G9" s="44">
        <v>14</v>
      </c>
      <c r="H9" s="44">
        <v>3.6</v>
      </c>
      <c r="I9" s="44">
        <v>3.3</v>
      </c>
      <c r="J9" s="16">
        <f t="shared" si="0"/>
        <v>68.3</v>
      </c>
      <c r="K9" s="7"/>
      <c r="L9" s="7"/>
      <c r="M9" s="7"/>
      <c r="N9" s="7"/>
      <c r="O9" s="7"/>
      <c r="P9" s="7"/>
      <c r="Q9" s="7"/>
      <c r="R9" s="7"/>
      <c r="S9" s="7"/>
    </row>
    <row r="10" spans="1:19" x14ac:dyDescent="0.2">
      <c r="A10" s="45" t="s">
        <v>26</v>
      </c>
      <c r="B10" s="45"/>
      <c r="C10" s="45"/>
      <c r="D10" s="44">
        <v>22.799999999999997</v>
      </c>
      <c r="E10" s="44">
        <v>15</v>
      </c>
      <c r="F10" s="44">
        <v>7</v>
      </c>
      <c r="G10" s="44">
        <v>12</v>
      </c>
      <c r="H10" s="44">
        <v>3</v>
      </c>
      <c r="I10" s="44">
        <v>2.9</v>
      </c>
      <c r="J10" s="16">
        <f t="shared" si="0"/>
        <v>62.699999999999996</v>
      </c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">
      <c r="A11" s="45" t="s">
        <v>27</v>
      </c>
      <c r="B11" s="45"/>
      <c r="C11" s="45"/>
      <c r="D11" s="44">
        <v>23.4</v>
      </c>
      <c r="E11" s="44">
        <v>22.799999999999997</v>
      </c>
      <c r="F11" s="44">
        <v>7.6</v>
      </c>
      <c r="G11" s="44">
        <v>16.8</v>
      </c>
      <c r="H11" s="44">
        <v>3.9</v>
      </c>
      <c r="I11" s="44">
        <v>4.0999999999999996</v>
      </c>
      <c r="J11" s="16">
        <f t="shared" si="0"/>
        <v>78.599999999999994</v>
      </c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">
      <c r="A12" s="45" t="s">
        <v>28</v>
      </c>
      <c r="B12" s="45"/>
      <c r="C12" s="45"/>
      <c r="D12" s="44">
        <v>19.200000000000003</v>
      </c>
      <c r="E12" s="44">
        <v>16.799999999999997</v>
      </c>
      <c r="F12" s="44">
        <v>6</v>
      </c>
      <c r="G12" s="44">
        <v>12</v>
      </c>
      <c r="H12" s="44">
        <v>3.1</v>
      </c>
      <c r="I12" s="44">
        <v>4.5</v>
      </c>
      <c r="J12" s="16">
        <f t="shared" si="0"/>
        <v>61.6</v>
      </c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">
      <c r="A13" s="45" t="s">
        <v>29</v>
      </c>
      <c r="B13" s="45"/>
      <c r="C13" s="45"/>
      <c r="D13" s="44">
        <v>19.200000000000003</v>
      </c>
      <c r="E13" s="44">
        <v>21.6</v>
      </c>
      <c r="F13" s="44">
        <v>6</v>
      </c>
      <c r="G13" s="44">
        <v>11.6</v>
      </c>
      <c r="H13" s="44">
        <v>3</v>
      </c>
      <c r="I13" s="44">
        <v>4.3</v>
      </c>
      <c r="J13" s="16">
        <f t="shared" si="0"/>
        <v>65.7</v>
      </c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">
      <c r="A14" s="45" t="s">
        <v>30</v>
      </c>
      <c r="B14" s="45"/>
      <c r="C14" s="45"/>
      <c r="D14" s="44">
        <v>21</v>
      </c>
      <c r="E14" s="44">
        <v>19.200000000000003</v>
      </c>
      <c r="F14" s="44">
        <v>6.8</v>
      </c>
      <c r="G14" s="44">
        <v>14</v>
      </c>
      <c r="H14" s="44">
        <v>3.5</v>
      </c>
      <c r="I14" s="44">
        <v>3.3</v>
      </c>
      <c r="J14" s="16">
        <f t="shared" si="0"/>
        <v>67.8</v>
      </c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">
      <c r="A15" s="45" t="s">
        <v>31</v>
      </c>
      <c r="B15" s="45"/>
      <c r="C15" s="45"/>
      <c r="D15" s="44">
        <v>27</v>
      </c>
      <c r="E15" s="44">
        <v>25.200000000000003</v>
      </c>
      <c r="F15" s="44">
        <v>8.8000000000000007</v>
      </c>
      <c r="G15" s="44">
        <v>18.399999999999999</v>
      </c>
      <c r="H15" s="44">
        <v>4</v>
      </c>
      <c r="I15" s="44">
        <v>4.2</v>
      </c>
      <c r="J15" s="16">
        <f t="shared" si="0"/>
        <v>87.600000000000009</v>
      </c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">
      <c r="A16" s="45" t="s">
        <v>32</v>
      </c>
      <c r="B16" s="45"/>
      <c r="C16" s="45"/>
      <c r="D16" s="44">
        <v>24</v>
      </c>
      <c r="E16" s="44">
        <v>23.4</v>
      </c>
      <c r="F16" s="44">
        <v>8.1999999999999993</v>
      </c>
      <c r="G16" s="44">
        <v>16</v>
      </c>
      <c r="H16" s="44">
        <v>4</v>
      </c>
      <c r="I16" s="44">
        <v>4</v>
      </c>
      <c r="J16" s="16">
        <f t="shared" si="0"/>
        <v>79.599999999999994</v>
      </c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</sheetData>
  <mergeCells count="14">
    <mergeCell ref="A16:C16"/>
    <mergeCell ref="A14:C14"/>
    <mergeCell ref="A15:C15"/>
    <mergeCell ref="A6:C6"/>
    <mergeCell ref="A7:C7"/>
    <mergeCell ref="A3:C3"/>
    <mergeCell ref="A4:C4"/>
    <mergeCell ref="A5:C5"/>
    <mergeCell ref="A13:C13"/>
    <mergeCell ref="A8:C8"/>
    <mergeCell ref="A9:C9"/>
    <mergeCell ref="A10:C10"/>
    <mergeCell ref="A11:C11"/>
    <mergeCell ref="A12:C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workbookViewId="0">
      <selection activeCell="D4" sqref="D4:I16"/>
    </sheetView>
  </sheetViews>
  <sheetFormatPr defaultRowHeight="12.75" x14ac:dyDescent="0.2"/>
  <cols>
    <col min="10" max="10" width="9.85546875" style="17" bestFit="1" customWidth="1"/>
    <col min="11" max="11" width="14.42578125" bestFit="1" customWidth="1"/>
  </cols>
  <sheetData>
    <row r="1" spans="1:19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4"/>
    </row>
    <row r="2" spans="1:19" ht="15.75" x14ac:dyDescent="0.25">
      <c r="A2" s="4"/>
      <c r="B2" s="3"/>
      <c r="C2" s="3"/>
      <c r="D2" s="3"/>
      <c r="E2" s="3"/>
      <c r="F2" s="3"/>
      <c r="G2" s="3"/>
      <c r="H2" s="3"/>
      <c r="I2" s="3"/>
      <c r="J2" s="18"/>
    </row>
    <row r="3" spans="1:19" x14ac:dyDescent="0.2">
      <c r="A3" s="46"/>
      <c r="B3" s="46"/>
      <c r="C3" s="46"/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18</v>
      </c>
      <c r="K3" s="6"/>
      <c r="L3" s="6"/>
      <c r="M3" s="6"/>
      <c r="N3" s="6"/>
      <c r="O3" s="6"/>
      <c r="P3" s="6"/>
      <c r="Q3" s="6"/>
      <c r="R3" s="6"/>
      <c r="S3" s="6"/>
    </row>
    <row r="4" spans="1:19" x14ac:dyDescent="0.2">
      <c r="A4" s="47" t="s">
        <v>20</v>
      </c>
      <c r="B4" s="47"/>
      <c r="C4" s="47"/>
      <c r="D4" s="36">
        <v>18</v>
      </c>
      <c r="E4" s="36">
        <v>18</v>
      </c>
      <c r="F4" s="36">
        <v>6</v>
      </c>
      <c r="G4" s="36">
        <v>12</v>
      </c>
      <c r="H4" s="36">
        <v>3</v>
      </c>
      <c r="I4" s="36">
        <v>3</v>
      </c>
      <c r="J4" s="16">
        <f t="shared" ref="J4:J16" si="0">SUM(D4:I4)</f>
        <v>60</v>
      </c>
      <c r="K4" s="7"/>
      <c r="L4" s="7"/>
      <c r="M4" s="7"/>
      <c r="N4" s="7"/>
      <c r="O4" s="7"/>
      <c r="P4" s="7"/>
      <c r="Q4" s="7"/>
      <c r="R4" s="7"/>
      <c r="S4" s="7"/>
    </row>
    <row r="5" spans="1:19" x14ac:dyDescent="0.2">
      <c r="A5" s="45" t="s">
        <v>21</v>
      </c>
      <c r="B5" s="45"/>
      <c r="C5" s="45"/>
      <c r="D5" s="36">
        <v>30</v>
      </c>
      <c r="E5" s="36">
        <v>30</v>
      </c>
      <c r="F5" s="36">
        <v>10</v>
      </c>
      <c r="G5" s="36">
        <v>20</v>
      </c>
      <c r="H5" s="36">
        <v>5</v>
      </c>
      <c r="I5" s="36">
        <v>5</v>
      </c>
      <c r="J5" s="16">
        <f t="shared" si="0"/>
        <v>100</v>
      </c>
      <c r="K5" s="7"/>
      <c r="L5" s="7"/>
      <c r="M5" s="7"/>
      <c r="N5" s="7"/>
      <c r="O5" s="7"/>
      <c r="P5" s="7"/>
      <c r="Q5" s="7"/>
      <c r="R5" s="7"/>
      <c r="S5" s="7"/>
    </row>
    <row r="6" spans="1:19" x14ac:dyDescent="0.2">
      <c r="A6" s="45" t="s">
        <v>22</v>
      </c>
      <c r="B6" s="45"/>
      <c r="C6" s="45"/>
      <c r="D6" s="36">
        <v>6</v>
      </c>
      <c r="E6" s="36">
        <v>12</v>
      </c>
      <c r="F6" s="36">
        <v>4</v>
      </c>
      <c r="G6" s="36">
        <v>4</v>
      </c>
      <c r="H6" s="36">
        <v>2</v>
      </c>
      <c r="I6" s="36">
        <v>1</v>
      </c>
      <c r="J6" s="16">
        <f t="shared" si="0"/>
        <v>29</v>
      </c>
      <c r="K6" s="7"/>
      <c r="L6" s="7"/>
      <c r="M6" s="7"/>
      <c r="N6" s="7"/>
      <c r="O6" s="7"/>
      <c r="P6" s="7"/>
      <c r="Q6" s="7"/>
      <c r="R6" s="7"/>
      <c r="S6" s="7"/>
    </row>
    <row r="7" spans="1:19" x14ac:dyDescent="0.2">
      <c r="A7" s="45" t="s">
        <v>23</v>
      </c>
      <c r="B7" s="45"/>
      <c r="C7" s="45"/>
      <c r="D7" s="36">
        <v>24</v>
      </c>
      <c r="E7" s="36">
        <v>24</v>
      </c>
      <c r="F7" s="36">
        <v>8</v>
      </c>
      <c r="G7" s="36">
        <v>16</v>
      </c>
      <c r="H7" s="36">
        <v>4</v>
      </c>
      <c r="I7" s="36">
        <v>4</v>
      </c>
      <c r="J7" s="16">
        <f t="shared" si="0"/>
        <v>80</v>
      </c>
      <c r="K7" s="7"/>
      <c r="L7" s="7"/>
      <c r="M7" s="7"/>
      <c r="N7" s="7"/>
      <c r="O7" s="7"/>
      <c r="P7" s="7"/>
      <c r="Q7" s="7"/>
      <c r="R7" s="7"/>
      <c r="S7" s="7"/>
    </row>
    <row r="8" spans="1:19" x14ac:dyDescent="0.2">
      <c r="A8" s="45" t="s">
        <v>24</v>
      </c>
      <c r="B8" s="45"/>
      <c r="C8" s="45"/>
      <c r="D8" s="36">
        <v>6</v>
      </c>
      <c r="E8" s="36">
        <v>6</v>
      </c>
      <c r="F8" s="36">
        <v>2</v>
      </c>
      <c r="G8" s="36">
        <v>4</v>
      </c>
      <c r="H8" s="36">
        <v>1</v>
      </c>
      <c r="I8" s="36">
        <v>1</v>
      </c>
      <c r="J8" s="16">
        <f t="shared" si="0"/>
        <v>20</v>
      </c>
      <c r="K8" s="7"/>
      <c r="L8" s="7"/>
      <c r="M8" s="7"/>
      <c r="N8" s="7"/>
      <c r="O8" s="7"/>
      <c r="P8" s="7"/>
      <c r="Q8" s="7"/>
      <c r="R8" s="7"/>
      <c r="S8" s="7"/>
    </row>
    <row r="9" spans="1:19" x14ac:dyDescent="0.2">
      <c r="A9" s="45" t="s">
        <v>25</v>
      </c>
      <c r="B9" s="45"/>
      <c r="C9" s="45"/>
      <c r="D9" s="36">
        <v>24</v>
      </c>
      <c r="E9" s="36">
        <v>24</v>
      </c>
      <c r="F9" s="36">
        <v>8</v>
      </c>
      <c r="G9" s="36">
        <v>16</v>
      </c>
      <c r="H9" s="36">
        <v>4</v>
      </c>
      <c r="I9" s="36">
        <v>4</v>
      </c>
      <c r="J9" s="16">
        <f t="shared" si="0"/>
        <v>80</v>
      </c>
      <c r="K9" s="7"/>
      <c r="L9" s="7"/>
      <c r="M9" s="7"/>
      <c r="N9" s="7"/>
      <c r="O9" s="7"/>
      <c r="P9" s="7"/>
      <c r="Q9" s="7"/>
      <c r="R9" s="7"/>
      <c r="S9" s="7"/>
    </row>
    <row r="10" spans="1:19" x14ac:dyDescent="0.2">
      <c r="A10" s="45" t="s">
        <v>26</v>
      </c>
      <c r="B10" s="45"/>
      <c r="C10" s="45"/>
      <c r="D10" s="36">
        <v>6</v>
      </c>
      <c r="E10" s="36">
        <v>6</v>
      </c>
      <c r="F10" s="36">
        <v>2</v>
      </c>
      <c r="G10" s="36">
        <v>4</v>
      </c>
      <c r="H10" s="36">
        <v>1</v>
      </c>
      <c r="I10" s="36">
        <v>1</v>
      </c>
      <c r="J10" s="16">
        <f t="shared" si="0"/>
        <v>20</v>
      </c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">
      <c r="A11" s="45" t="s">
        <v>27</v>
      </c>
      <c r="B11" s="45"/>
      <c r="C11" s="45"/>
      <c r="D11" s="36">
        <v>30</v>
      </c>
      <c r="E11" s="36">
        <v>30</v>
      </c>
      <c r="F11" s="36">
        <v>10</v>
      </c>
      <c r="G11" s="36">
        <v>20</v>
      </c>
      <c r="H11" s="36">
        <v>5</v>
      </c>
      <c r="I11" s="36">
        <v>5</v>
      </c>
      <c r="J11" s="16">
        <f t="shared" si="0"/>
        <v>100</v>
      </c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">
      <c r="A12" s="45" t="s">
        <v>28</v>
      </c>
      <c r="B12" s="45"/>
      <c r="C12" s="45"/>
      <c r="D12" s="36">
        <v>6</v>
      </c>
      <c r="E12" s="36">
        <v>6</v>
      </c>
      <c r="F12" s="36">
        <v>2</v>
      </c>
      <c r="G12" s="36">
        <v>4</v>
      </c>
      <c r="H12" s="36">
        <v>1</v>
      </c>
      <c r="I12" s="36">
        <v>1</v>
      </c>
      <c r="J12" s="16">
        <f t="shared" si="0"/>
        <v>20</v>
      </c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">
      <c r="A13" s="45" t="s">
        <v>29</v>
      </c>
      <c r="B13" s="45"/>
      <c r="C13" s="45"/>
      <c r="D13" s="36">
        <v>12</v>
      </c>
      <c r="E13" s="36">
        <v>6</v>
      </c>
      <c r="F13" s="36">
        <v>2</v>
      </c>
      <c r="G13" s="36">
        <v>8</v>
      </c>
      <c r="H13" s="36">
        <v>1</v>
      </c>
      <c r="I13" s="36">
        <v>1</v>
      </c>
      <c r="J13" s="16">
        <f t="shared" si="0"/>
        <v>30</v>
      </c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">
      <c r="A14" s="45" t="s">
        <v>30</v>
      </c>
      <c r="B14" s="45"/>
      <c r="C14" s="45"/>
      <c r="D14" s="36">
        <v>6</v>
      </c>
      <c r="E14" s="36">
        <v>6</v>
      </c>
      <c r="F14" s="36">
        <v>2</v>
      </c>
      <c r="G14" s="36">
        <v>4</v>
      </c>
      <c r="H14" s="36">
        <v>1</v>
      </c>
      <c r="I14" s="36">
        <v>1</v>
      </c>
      <c r="J14" s="16">
        <f t="shared" si="0"/>
        <v>20</v>
      </c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">
      <c r="A15" s="45" t="s">
        <v>31</v>
      </c>
      <c r="B15" s="45"/>
      <c r="C15" s="45"/>
      <c r="D15" s="36">
        <v>30</v>
      </c>
      <c r="E15" s="36">
        <v>30</v>
      </c>
      <c r="F15" s="36">
        <v>10</v>
      </c>
      <c r="G15" s="36">
        <v>20</v>
      </c>
      <c r="H15" s="36">
        <v>5</v>
      </c>
      <c r="I15" s="36">
        <v>5</v>
      </c>
      <c r="J15" s="16">
        <f t="shared" si="0"/>
        <v>100</v>
      </c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">
      <c r="A16" s="45" t="s">
        <v>32</v>
      </c>
      <c r="B16" s="45"/>
      <c r="C16" s="45"/>
      <c r="D16" s="36">
        <v>6</v>
      </c>
      <c r="E16" s="7">
        <v>6</v>
      </c>
      <c r="F16" s="7">
        <v>4</v>
      </c>
      <c r="G16" s="7">
        <v>4</v>
      </c>
      <c r="H16" s="7">
        <v>1</v>
      </c>
      <c r="I16" s="7">
        <v>1</v>
      </c>
      <c r="J16" s="16">
        <f t="shared" si="0"/>
        <v>22</v>
      </c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</sheetData>
  <mergeCells count="14">
    <mergeCell ref="A16:C16"/>
    <mergeCell ref="A14:C14"/>
    <mergeCell ref="A15:C15"/>
    <mergeCell ref="A6:C6"/>
    <mergeCell ref="A7:C7"/>
    <mergeCell ref="A3:C3"/>
    <mergeCell ref="A4:C4"/>
    <mergeCell ref="A5:C5"/>
    <mergeCell ref="A13:C13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2"/>
  <sheetViews>
    <sheetView workbookViewId="0">
      <selection activeCell="D4" sqref="D4:I16"/>
    </sheetView>
  </sheetViews>
  <sheetFormatPr defaultRowHeight="12.75" x14ac:dyDescent="0.2"/>
  <cols>
    <col min="10" max="10" width="9.85546875" style="17" bestFit="1" customWidth="1"/>
    <col min="11" max="11" width="14.42578125" bestFit="1" customWidth="1"/>
  </cols>
  <sheetData>
    <row r="1" spans="1:19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4"/>
    </row>
    <row r="2" spans="1:19" ht="15.75" x14ac:dyDescent="0.25">
      <c r="A2" s="4"/>
      <c r="B2" s="3"/>
      <c r="C2" s="3"/>
      <c r="D2" s="3"/>
      <c r="E2" s="3"/>
      <c r="F2" s="3"/>
      <c r="G2" s="3"/>
      <c r="H2" s="3"/>
      <c r="I2" s="3"/>
      <c r="J2" s="18"/>
    </row>
    <row r="3" spans="1:19" x14ac:dyDescent="0.2">
      <c r="A3" s="46"/>
      <c r="B3" s="46"/>
      <c r="C3" s="46"/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18</v>
      </c>
      <c r="K3" s="6"/>
      <c r="L3" s="6"/>
      <c r="M3" s="6"/>
      <c r="N3" s="6"/>
      <c r="O3" s="6"/>
      <c r="P3" s="6"/>
      <c r="Q3" s="6"/>
      <c r="R3" s="6"/>
      <c r="S3" s="6"/>
    </row>
    <row r="4" spans="1:19" x14ac:dyDescent="0.2">
      <c r="A4" s="47" t="s">
        <v>20</v>
      </c>
      <c r="B4" s="47"/>
      <c r="C4" s="47"/>
      <c r="D4" s="37">
        <v>26.64</v>
      </c>
      <c r="E4" s="37">
        <v>28.799999999999997</v>
      </c>
      <c r="F4" s="37">
        <v>9.6</v>
      </c>
      <c r="G4" s="37">
        <v>19.2</v>
      </c>
      <c r="H4" s="37">
        <v>4.8</v>
      </c>
      <c r="I4" s="37">
        <v>4.7</v>
      </c>
      <c r="J4" s="16">
        <f t="shared" ref="J4:J16" si="0">SUM(D4:I4)</f>
        <v>93.74</v>
      </c>
      <c r="K4" s="7"/>
      <c r="L4" s="7"/>
      <c r="M4" s="7"/>
      <c r="N4" s="7"/>
      <c r="O4" s="7"/>
      <c r="P4" s="7"/>
      <c r="Q4" s="7"/>
      <c r="R4" s="7"/>
      <c r="S4" s="7"/>
    </row>
    <row r="5" spans="1:19" x14ac:dyDescent="0.2">
      <c r="A5" s="45" t="s">
        <v>21</v>
      </c>
      <c r="B5" s="45"/>
      <c r="C5" s="45"/>
      <c r="D5" s="37">
        <v>25.68</v>
      </c>
      <c r="E5" s="37">
        <v>27.599999999999998</v>
      </c>
      <c r="F5" s="37">
        <v>9.5</v>
      </c>
      <c r="G5" s="37">
        <v>19.2</v>
      </c>
      <c r="H5" s="37">
        <v>4.8</v>
      </c>
      <c r="I5" s="37">
        <v>4.8</v>
      </c>
      <c r="J5" s="16">
        <f t="shared" si="0"/>
        <v>91.58</v>
      </c>
      <c r="K5" s="7"/>
      <c r="L5" s="7"/>
      <c r="M5" s="7"/>
      <c r="N5" s="7"/>
      <c r="O5" s="7"/>
      <c r="P5" s="7"/>
      <c r="Q5" s="7"/>
      <c r="R5" s="7"/>
      <c r="S5" s="7"/>
    </row>
    <row r="6" spans="1:19" x14ac:dyDescent="0.2">
      <c r="A6" s="45" t="s">
        <v>22</v>
      </c>
      <c r="B6" s="45"/>
      <c r="C6" s="45"/>
      <c r="D6" s="37">
        <v>25.200000000000003</v>
      </c>
      <c r="E6" s="37">
        <v>24</v>
      </c>
      <c r="F6" s="37">
        <v>8</v>
      </c>
      <c r="G6" s="37">
        <v>16</v>
      </c>
      <c r="H6" s="37">
        <v>4.2</v>
      </c>
      <c r="I6" s="37">
        <v>3</v>
      </c>
      <c r="J6" s="16">
        <f t="shared" si="0"/>
        <v>80.400000000000006</v>
      </c>
      <c r="K6" s="7"/>
      <c r="L6" s="7"/>
      <c r="M6" s="7"/>
      <c r="N6" s="7"/>
      <c r="O6" s="7"/>
      <c r="P6" s="7"/>
      <c r="Q6" s="7"/>
      <c r="R6" s="7"/>
      <c r="S6" s="7"/>
    </row>
    <row r="7" spans="1:19" x14ac:dyDescent="0.2">
      <c r="A7" s="45" t="s">
        <v>23</v>
      </c>
      <c r="B7" s="45"/>
      <c r="C7" s="45"/>
      <c r="D7" s="37">
        <v>26.759999999999998</v>
      </c>
      <c r="E7" s="37">
        <v>27</v>
      </c>
      <c r="F7" s="37">
        <v>8</v>
      </c>
      <c r="G7" s="37">
        <v>16</v>
      </c>
      <c r="H7" s="37">
        <v>4.2</v>
      </c>
      <c r="I7" s="37">
        <v>4</v>
      </c>
      <c r="J7" s="16">
        <f t="shared" si="0"/>
        <v>85.96</v>
      </c>
      <c r="K7" s="7"/>
      <c r="L7" s="7"/>
      <c r="M7" s="7"/>
      <c r="N7" s="7"/>
      <c r="O7" s="7"/>
      <c r="P7" s="7"/>
      <c r="Q7" s="7"/>
      <c r="R7" s="7"/>
      <c r="S7" s="7"/>
    </row>
    <row r="8" spans="1:19" x14ac:dyDescent="0.2">
      <c r="A8" s="45" t="s">
        <v>24</v>
      </c>
      <c r="B8" s="45"/>
      <c r="C8" s="45"/>
      <c r="D8" s="37">
        <v>18.600000000000001</v>
      </c>
      <c r="E8" s="37">
        <v>20.399999999999999</v>
      </c>
      <c r="F8" s="37">
        <v>6.4</v>
      </c>
      <c r="G8" s="37">
        <v>12.8</v>
      </c>
      <c r="H8" s="37">
        <v>0</v>
      </c>
      <c r="I8" s="37">
        <v>3.4</v>
      </c>
      <c r="J8" s="16">
        <f t="shared" si="0"/>
        <v>61.6</v>
      </c>
      <c r="K8" s="7"/>
      <c r="L8" s="7"/>
      <c r="M8" s="7"/>
      <c r="N8" s="7"/>
      <c r="O8" s="7"/>
      <c r="P8" s="7"/>
      <c r="Q8" s="7"/>
      <c r="R8" s="7"/>
      <c r="S8" s="7"/>
    </row>
    <row r="9" spans="1:19" x14ac:dyDescent="0.2">
      <c r="A9" s="45" t="s">
        <v>25</v>
      </c>
      <c r="B9" s="45"/>
      <c r="C9" s="45"/>
      <c r="D9" s="37">
        <v>25.200000000000003</v>
      </c>
      <c r="E9" s="37">
        <v>26.400000000000002</v>
      </c>
      <c r="F9" s="37">
        <v>9.1999999999999993</v>
      </c>
      <c r="G9" s="37">
        <v>17.600000000000001</v>
      </c>
      <c r="H9" s="37">
        <v>3.4</v>
      </c>
      <c r="I9" s="37">
        <v>4.4000000000000004</v>
      </c>
      <c r="J9" s="16">
        <f t="shared" si="0"/>
        <v>86.200000000000017</v>
      </c>
      <c r="K9" s="7"/>
      <c r="L9" s="7"/>
      <c r="M9" s="7"/>
      <c r="N9" s="7"/>
      <c r="O9" s="7"/>
      <c r="P9" s="7"/>
      <c r="Q9" s="7"/>
      <c r="R9" s="7"/>
      <c r="S9" s="7"/>
    </row>
    <row r="10" spans="1:19" x14ac:dyDescent="0.2">
      <c r="A10" s="45" t="s">
        <v>26</v>
      </c>
      <c r="B10" s="45"/>
      <c r="C10" s="45"/>
      <c r="D10" s="37">
        <v>24</v>
      </c>
      <c r="E10" s="37">
        <v>20.399999999999999</v>
      </c>
      <c r="F10" s="37">
        <v>6.8</v>
      </c>
      <c r="G10" s="37">
        <v>14.4</v>
      </c>
      <c r="H10" s="37">
        <v>4.4000000000000004</v>
      </c>
      <c r="I10" s="37">
        <v>3.4</v>
      </c>
      <c r="J10" s="16">
        <f t="shared" si="0"/>
        <v>73.400000000000006</v>
      </c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">
      <c r="A11" s="45" t="s">
        <v>27</v>
      </c>
      <c r="B11" s="45"/>
      <c r="C11" s="45"/>
      <c r="D11" s="37">
        <v>29.400000000000002</v>
      </c>
      <c r="E11" s="37">
        <v>27.900000000000002</v>
      </c>
      <c r="F11" s="37">
        <v>9.6</v>
      </c>
      <c r="G11" s="37">
        <v>18.399999999999999</v>
      </c>
      <c r="H11" s="37">
        <v>4</v>
      </c>
      <c r="I11" s="37">
        <v>4.8</v>
      </c>
      <c r="J11" s="16">
        <f t="shared" si="0"/>
        <v>94.100000000000009</v>
      </c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">
      <c r="A12" s="45" t="s">
        <v>28</v>
      </c>
      <c r="B12" s="45"/>
      <c r="C12" s="45"/>
      <c r="D12" s="37">
        <v>27</v>
      </c>
      <c r="E12" s="37">
        <v>21</v>
      </c>
      <c r="F12" s="37">
        <v>6</v>
      </c>
      <c r="G12" s="37">
        <v>13.6</v>
      </c>
      <c r="H12" s="37">
        <v>4.5999999999999996</v>
      </c>
      <c r="I12" s="37">
        <v>4</v>
      </c>
      <c r="J12" s="16">
        <f t="shared" si="0"/>
        <v>76.199999999999989</v>
      </c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">
      <c r="A13" s="45" t="s">
        <v>29</v>
      </c>
      <c r="B13" s="45"/>
      <c r="C13" s="45"/>
      <c r="D13" s="37">
        <v>24.900000000000002</v>
      </c>
      <c r="E13" s="37">
        <v>27</v>
      </c>
      <c r="F13" s="37">
        <v>8.8000000000000007</v>
      </c>
      <c r="G13" s="37">
        <v>17.2</v>
      </c>
      <c r="H13" s="37">
        <v>3.2</v>
      </c>
      <c r="I13" s="37">
        <v>4.45</v>
      </c>
      <c r="J13" s="16">
        <f t="shared" si="0"/>
        <v>85.550000000000011</v>
      </c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">
      <c r="A14" s="45" t="s">
        <v>30</v>
      </c>
      <c r="B14" s="45"/>
      <c r="C14" s="45"/>
      <c r="D14" s="37">
        <v>24.96</v>
      </c>
      <c r="E14" s="37">
        <v>24</v>
      </c>
      <c r="F14" s="37">
        <v>9</v>
      </c>
      <c r="G14" s="37">
        <v>18</v>
      </c>
      <c r="H14" s="37">
        <v>4.5999999999999996</v>
      </c>
      <c r="I14" s="37">
        <v>3</v>
      </c>
      <c r="J14" s="16">
        <f t="shared" si="0"/>
        <v>83.56</v>
      </c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">
      <c r="A15" s="45" t="s">
        <v>31</v>
      </c>
      <c r="B15" s="45"/>
      <c r="C15" s="45"/>
      <c r="D15" s="37">
        <v>29.759999999999998</v>
      </c>
      <c r="E15" s="37">
        <v>24</v>
      </c>
      <c r="F15" s="37">
        <v>8</v>
      </c>
      <c r="G15" s="37">
        <v>18</v>
      </c>
      <c r="H15" s="37">
        <v>4.8</v>
      </c>
      <c r="I15" s="37">
        <v>4.8</v>
      </c>
      <c r="J15" s="16">
        <f t="shared" si="0"/>
        <v>89.359999999999985</v>
      </c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">
      <c r="A16" s="45" t="s">
        <v>32</v>
      </c>
      <c r="B16" s="45"/>
      <c r="C16" s="45"/>
      <c r="D16" s="37">
        <v>26.04</v>
      </c>
      <c r="E16" s="37">
        <v>18</v>
      </c>
      <c r="F16" s="37">
        <v>6</v>
      </c>
      <c r="G16" s="37">
        <v>12</v>
      </c>
      <c r="H16" s="37">
        <v>4.8</v>
      </c>
      <c r="I16" s="37">
        <v>3</v>
      </c>
      <c r="J16" s="16">
        <f t="shared" si="0"/>
        <v>69.84</v>
      </c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</sheetData>
  <mergeCells count="14">
    <mergeCell ref="A16:C16"/>
    <mergeCell ref="A14:C14"/>
    <mergeCell ref="A15:C15"/>
    <mergeCell ref="A7:C7"/>
    <mergeCell ref="A3:C3"/>
    <mergeCell ref="A4:C4"/>
    <mergeCell ref="A5:C5"/>
    <mergeCell ref="A6:C6"/>
    <mergeCell ref="A13:C13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2"/>
  <sheetViews>
    <sheetView workbookViewId="0">
      <selection activeCell="F48" sqref="F48"/>
    </sheetView>
  </sheetViews>
  <sheetFormatPr defaultRowHeight="12.75" x14ac:dyDescent="0.2"/>
  <cols>
    <col min="1" max="9" width="9.140625" style="7"/>
    <col min="10" max="10" width="9.85546875" style="17" bestFit="1" customWidth="1"/>
    <col min="11" max="11" width="14.42578125" style="7" bestFit="1" customWidth="1"/>
    <col min="12" max="16384" width="9.140625" style="7"/>
  </cols>
  <sheetData>
    <row r="1" spans="1:19" ht="15.75" x14ac:dyDescent="0.25">
      <c r="A1" s="9" t="s">
        <v>0</v>
      </c>
      <c r="B1" s="8"/>
      <c r="C1" s="8"/>
      <c r="D1" s="8"/>
      <c r="E1" s="4"/>
      <c r="F1" s="4"/>
      <c r="G1" s="4"/>
      <c r="H1" s="4"/>
      <c r="I1" s="4"/>
    </row>
    <row r="2" spans="1:19" ht="15.75" x14ac:dyDescent="0.25">
      <c r="A2" s="4"/>
      <c r="B2" s="3"/>
      <c r="C2" s="3"/>
      <c r="D2" s="3"/>
      <c r="E2" s="3"/>
      <c r="F2" s="3"/>
      <c r="G2" s="3"/>
      <c r="H2" s="3"/>
      <c r="I2" s="3"/>
      <c r="J2" s="18"/>
    </row>
    <row r="3" spans="1:19" x14ac:dyDescent="0.2">
      <c r="A3" s="46"/>
      <c r="B3" s="46"/>
      <c r="C3" s="46"/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18</v>
      </c>
      <c r="K3" s="6"/>
      <c r="L3" s="6"/>
      <c r="M3" s="6"/>
      <c r="N3" s="6"/>
      <c r="O3" s="6"/>
      <c r="P3" s="6"/>
      <c r="Q3" s="6"/>
      <c r="R3" s="6"/>
      <c r="S3" s="6"/>
    </row>
    <row r="4" spans="1:19" x14ac:dyDescent="0.2">
      <c r="A4" s="47" t="s">
        <v>20</v>
      </c>
      <c r="B4" s="47"/>
      <c r="C4" s="47"/>
      <c r="D4" s="38">
        <v>26.400000000000002</v>
      </c>
      <c r="E4" s="38">
        <v>26.400000000000002</v>
      </c>
      <c r="F4" s="38">
        <v>8</v>
      </c>
      <c r="G4" s="38">
        <v>18</v>
      </c>
      <c r="H4" s="38">
        <v>4</v>
      </c>
      <c r="I4" s="38">
        <v>4.5</v>
      </c>
      <c r="J4" s="16">
        <f t="shared" ref="J4:J16" si="0">SUM(D4:I4)</f>
        <v>87.300000000000011</v>
      </c>
    </row>
    <row r="5" spans="1:19" x14ac:dyDescent="0.2">
      <c r="A5" s="45" t="s">
        <v>21</v>
      </c>
      <c r="B5" s="45"/>
      <c r="C5" s="45"/>
      <c r="D5" s="38">
        <v>30</v>
      </c>
      <c r="E5" s="38">
        <v>27</v>
      </c>
      <c r="F5" s="38">
        <v>9</v>
      </c>
      <c r="G5" s="38">
        <v>18</v>
      </c>
      <c r="H5" s="38">
        <v>4</v>
      </c>
      <c r="I5" s="38">
        <v>5</v>
      </c>
      <c r="J5" s="16">
        <f t="shared" si="0"/>
        <v>93</v>
      </c>
    </row>
    <row r="6" spans="1:19" x14ac:dyDescent="0.2">
      <c r="A6" s="45" t="s">
        <v>22</v>
      </c>
      <c r="B6" s="45"/>
      <c r="C6" s="45"/>
      <c r="D6" s="38">
        <v>26.400000000000002</v>
      </c>
      <c r="E6" s="38">
        <v>25.200000000000003</v>
      </c>
      <c r="F6" s="38">
        <v>9</v>
      </c>
      <c r="G6" s="38">
        <v>18</v>
      </c>
      <c r="H6" s="38">
        <v>4</v>
      </c>
      <c r="I6" s="38">
        <v>4.4000000000000004</v>
      </c>
      <c r="J6" s="16">
        <f t="shared" si="0"/>
        <v>87.000000000000014</v>
      </c>
    </row>
    <row r="7" spans="1:19" x14ac:dyDescent="0.2">
      <c r="A7" s="45" t="s">
        <v>23</v>
      </c>
      <c r="B7" s="45"/>
      <c r="C7" s="45"/>
      <c r="D7" s="38">
        <v>30</v>
      </c>
      <c r="E7" s="38">
        <v>26.400000000000002</v>
      </c>
      <c r="F7" s="38">
        <v>8.4</v>
      </c>
      <c r="G7" s="38">
        <v>17.600000000000001</v>
      </c>
      <c r="H7" s="38">
        <v>4</v>
      </c>
      <c r="I7" s="38">
        <v>4.5</v>
      </c>
      <c r="J7" s="16">
        <f t="shared" si="0"/>
        <v>90.9</v>
      </c>
    </row>
    <row r="8" spans="1:19" x14ac:dyDescent="0.2">
      <c r="A8" s="45" t="s">
        <v>24</v>
      </c>
      <c r="B8" s="45"/>
      <c r="C8" s="45"/>
      <c r="D8" s="38">
        <v>24</v>
      </c>
      <c r="E8" s="38">
        <v>24</v>
      </c>
      <c r="F8" s="38">
        <v>8</v>
      </c>
      <c r="G8" s="38">
        <v>16</v>
      </c>
      <c r="H8" s="38">
        <v>4</v>
      </c>
      <c r="I8" s="38">
        <v>4</v>
      </c>
      <c r="J8" s="16">
        <f t="shared" si="0"/>
        <v>80</v>
      </c>
    </row>
    <row r="9" spans="1:19" x14ac:dyDescent="0.2">
      <c r="A9" s="45" t="s">
        <v>25</v>
      </c>
      <c r="B9" s="45"/>
      <c r="C9" s="45"/>
      <c r="D9" s="38">
        <v>30</v>
      </c>
      <c r="E9" s="38">
        <v>30</v>
      </c>
      <c r="F9" s="38">
        <v>9</v>
      </c>
      <c r="G9" s="38">
        <v>18</v>
      </c>
      <c r="H9" s="38">
        <v>4</v>
      </c>
      <c r="I9" s="38">
        <v>5</v>
      </c>
      <c r="J9" s="16">
        <f t="shared" si="0"/>
        <v>96</v>
      </c>
    </row>
    <row r="10" spans="1:19" x14ac:dyDescent="0.2">
      <c r="A10" s="45" t="s">
        <v>26</v>
      </c>
      <c r="B10" s="45"/>
      <c r="C10" s="45"/>
      <c r="D10" s="38">
        <v>24</v>
      </c>
      <c r="E10" s="38">
        <v>24</v>
      </c>
      <c r="F10" s="38">
        <v>8.4</v>
      </c>
      <c r="G10" s="38">
        <v>16.8</v>
      </c>
      <c r="H10" s="38">
        <v>4</v>
      </c>
      <c r="I10" s="38">
        <v>4</v>
      </c>
      <c r="J10" s="16">
        <f t="shared" si="0"/>
        <v>81.2</v>
      </c>
    </row>
    <row r="11" spans="1:19" x14ac:dyDescent="0.2">
      <c r="A11" s="45" t="s">
        <v>27</v>
      </c>
      <c r="B11" s="45"/>
      <c r="C11" s="45"/>
      <c r="D11" s="38">
        <v>25.200000000000003</v>
      </c>
      <c r="E11" s="38">
        <v>24</v>
      </c>
      <c r="F11" s="38">
        <v>8</v>
      </c>
      <c r="G11" s="38">
        <v>16</v>
      </c>
      <c r="H11" s="38">
        <v>4</v>
      </c>
      <c r="I11" s="38">
        <v>4</v>
      </c>
      <c r="J11" s="16">
        <f t="shared" si="0"/>
        <v>81.2</v>
      </c>
    </row>
    <row r="12" spans="1:19" x14ac:dyDescent="0.2">
      <c r="A12" s="45" t="s">
        <v>28</v>
      </c>
      <c r="B12" s="45"/>
      <c r="C12" s="45"/>
      <c r="D12" s="38">
        <v>26.400000000000002</v>
      </c>
      <c r="E12" s="38">
        <v>26.400000000000002</v>
      </c>
      <c r="F12" s="38">
        <v>9.1999999999999993</v>
      </c>
      <c r="G12" s="38">
        <v>16.8</v>
      </c>
      <c r="H12" s="38">
        <v>4</v>
      </c>
      <c r="I12" s="38">
        <v>4.3</v>
      </c>
      <c r="J12" s="16">
        <f t="shared" si="0"/>
        <v>87.1</v>
      </c>
    </row>
    <row r="13" spans="1:19" x14ac:dyDescent="0.2">
      <c r="A13" s="45" t="s">
        <v>29</v>
      </c>
      <c r="B13" s="45"/>
      <c r="C13" s="45"/>
      <c r="D13" s="38">
        <v>30</v>
      </c>
      <c r="E13" s="38">
        <v>30</v>
      </c>
      <c r="F13" s="38">
        <v>9</v>
      </c>
      <c r="G13" s="38">
        <v>18</v>
      </c>
      <c r="H13" s="38">
        <v>4</v>
      </c>
      <c r="I13" s="38">
        <v>5</v>
      </c>
      <c r="J13" s="16">
        <f t="shared" si="0"/>
        <v>96</v>
      </c>
    </row>
    <row r="14" spans="1:19" x14ac:dyDescent="0.2">
      <c r="A14" s="45" t="s">
        <v>30</v>
      </c>
      <c r="B14" s="45"/>
      <c r="C14" s="45"/>
      <c r="D14" s="38">
        <v>26.400000000000002</v>
      </c>
      <c r="E14" s="38">
        <v>27</v>
      </c>
      <c r="F14" s="38">
        <v>8.4</v>
      </c>
      <c r="G14" s="38">
        <v>17.2</v>
      </c>
      <c r="H14" s="38">
        <v>4</v>
      </c>
      <c r="I14" s="38">
        <v>4.7</v>
      </c>
      <c r="J14" s="16">
        <f t="shared" si="0"/>
        <v>87.7</v>
      </c>
    </row>
    <row r="15" spans="1:19" x14ac:dyDescent="0.2">
      <c r="A15" s="45" t="s">
        <v>31</v>
      </c>
      <c r="B15" s="45"/>
      <c r="C15" s="45"/>
      <c r="D15" s="38">
        <v>25.200000000000003</v>
      </c>
      <c r="E15" s="38">
        <v>24</v>
      </c>
      <c r="F15" s="38">
        <v>8</v>
      </c>
      <c r="G15" s="38">
        <v>16</v>
      </c>
      <c r="H15" s="38">
        <v>4</v>
      </c>
      <c r="I15" s="38">
        <v>4</v>
      </c>
      <c r="J15" s="16">
        <f t="shared" si="0"/>
        <v>81.2</v>
      </c>
    </row>
    <row r="16" spans="1:19" x14ac:dyDescent="0.2">
      <c r="A16" s="45" t="s">
        <v>32</v>
      </c>
      <c r="B16" s="45"/>
      <c r="C16" s="45"/>
      <c r="D16" s="38">
        <v>30</v>
      </c>
      <c r="E16" s="38">
        <v>27</v>
      </c>
      <c r="F16" s="38">
        <v>9</v>
      </c>
      <c r="G16" s="38">
        <v>18</v>
      </c>
      <c r="H16" s="38">
        <v>4</v>
      </c>
      <c r="I16" s="38">
        <v>5</v>
      </c>
      <c r="J16" s="16">
        <f t="shared" si="0"/>
        <v>93</v>
      </c>
    </row>
    <row r="17" spans="10:10" x14ac:dyDescent="0.2">
      <c r="J17" s="7"/>
    </row>
    <row r="18" spans="10:10" x14ac:dyDescent="0.2">
      <c r="J18" s="7"/>
    </row>
    <row r="19" spans="10:10" x14ac:dyDescent="0.2">
      <c r="J19" s="7"/>
    </row>
    <row r="20" spans="10:10" x14ac:dyDescent="0.2">
      <c r="J20" s="7"/>
    </row>
    <row r="21" spans="10:10" x14ac:dyDescent="0.2">
      <c r="J21" s="7"/>
    </row>
    <row r="22" spans="10:10" x14ac:dyDescent="0.2">
      <c r="J22" s="7"/>
    </row>
    <row r="23" spans="10:10" x14ac:dyDescent="0.2">
      <c r="J23" s="7"/>
    </row>
    <row r="24" spans="10:10" x14ac:dyDescent="0.2">
      <c r="J24" s="7"/>
    </row>
    <row r="25" spans="10:10" x14ac:dyDescent="0.2">
      <c r="J25" s="7"/>
    </row>
    <row r="26" spans="10:10" x14ac:dyDescent="0.2">
      <c r="J26" s="7"/>
    </row>
    <row r="27" spans="10:10" x14ac:dyDescent="0.2">
      <c r="J27" s="7"/>
    </row>
    <row r="28" spans="10:10" x14ac:dyDescent="0.2">
      <c r="J28" s="7"/>
    </row>
    <row r="29" spans="10:10" x14ac:dyDescent="0.2">
      <c r="J29" s="7"/>
    </row>
    <row r="30" spans="10:10" x14ac:dyDescent="0.2">
      <c r="J30" s="7"/>
    </row>
    <row r="31" spans="10:10" x14ac:dyDescent="0.2">
      <c r="J31" s="7"/>
    </row>
    <row r="32" spans="10:10" x14ac:dyDescent="0.2">
      <c r="J32" s="7"/>
    </row>
  </sheetData>
  <mergeCells count="14">
    <mergeCell ref="A15:C15"/>
    <mergeCell ref="A16:C16"/>
    <mergeCell ref="A9:C9"/>
    <mergeCell ref="A10:C10"/>
    <mergeCell ref="A11:C11"/>
    <mergeCell ref="A12:C12"/>
    <mergeCell ref="A13:C13"/>
    <mergeCell ref="A14:C14"/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5"/>
  <sheetViews>
    <sheetView tabSelected="1" workbookViewId="0">
      <selection activeCell="A24" sqref="A24"/>
    </sheetView>
  </sheetViews>
  <sheetFormatPr defaultRowHeight="15" x14ac:dyDescent="0.2"/>
  <cols>
    <col min="1" max="1" width="33" style="22" customWidth="1"/>
    <col min="2" max="4" width="7" style="22" bestFit="1" customWidth="1"/>
    <col min="5" max="7" width="8.28515625" style="22" bestFit="1" customWidth="1"/>
    <col min="8" max="8" width="8.85546875" style="22" customWidth="1"/>
    <col min="9" max="9" width="7.5703125" style="22" customWidth="1"/>
    <col min="10" max="10" width="8.28515625" style="22" customWidth="1"/>
    <col min="11" max="14" width="4.140625" style="22" bestFit="1" customWidth="1"/>
    <col min="15" max="16" width="4.140625" style="22" customWidth="1"/>
    <col min="17" max="17" width="7.140625" style="22" bestFit="1" customWidth="1"/>
    <col min="18" max="16384" width="9.140625" style="22"/>
  </cols>
  <sheetData>
    <row r="1" spans="1:18" ht="15.75" x14ac:dyDescent="0.25">
      <c r="A1" s="28" t="s">
        <v>12</v>
      </c>
      <c r="B1" s="10"/>
      <c r="C1" s="28"/>
      <c r="D1" s="28"/>
      <c r="E1" s="28"/>
      <c r="F1" s="28"/>
      <c r="G1" s="28"/>
      <c r="H1" s="28"/>
      <c r="I1" s="28"/>
    </row>
    <row r="2" spans="1:18" ht="6" customHeight="1" x14ac:dyDescent="0.25">
      <c r="A2" s="28"/>
      <c r="B2" s="10"/>
      <c r="C2" s="28"/>
      <c r="D2" s="28"/>
      <c r="E2" s="28"/>
      <c r="F2" s="28"/>
      <c r="G2" s="28"/>
      <c r="H2" s="28"/>
      <c r="I2" s="28"/>
    </row>
    <row r="3" spans="1:18" ht="15.75" x14ac:dyDescent="0.25">
      <c r="A3" s="48" t="s">
        <v>33</v>
      </c>
      <c r="B3" s="48"/>
      <c r="C3" s="48"/>
      <c r="D3" s="48"/>
      <c r="E3" s="48"/>
      <c r="F3" s="48"/>
      <c r="G3" s="48"/>
      <c r="H3" s="48"/>
      <c r="I3" s="48"/>
    </row>
    <row r="4" spans="1:18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18" ht="15.75" x14ac:dyDescent="0.25">
      <c r="F5" s="29"/>
      <c r="H5" s="30"/>
      <c r="I5" s="31"/>
      <c r="J5" s="30"/>
      <c r="K5" s="31"/>
      <c r="Q5" s="49" t="s">
        <v>15</v>
      </c>
      <c r="R5" s="49"/>
    </row>
    <row r="6" spans="1:18" s="32" customFormat="1" ht="135" customHeight="1" x14ac:dyDescent="0.2">
      <c r="A6" s="11"/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19</v>
      </c>
      <c r="H6" s="12" t="s">
        <v>16</v>
      </c>
      <c r="J6" s="22"/>
      <c r="K6" s="12" t="str">
        <f t="shared" ref="K6:P6" si="0">B6</f>
        <v>Evaluator 1</v>
      </c>
      <c r="L6" s="12" t="str">
        <f t="shared" si="0"/>
        <v>Evaluator 2</v>
      </c>
      <c r="M6" s="12" t="str">
        <f t="shared" si="0"/>
        <v>Evaluator 3</v>
      </c>
      <c r="N6" s="12" t="str">
        <f t="shared" si="0"/>
        <v>Evaluator 4</v>
      </c>
      <c r="O6" s="12" t="str">
        <f t="shared" si="0"/>
        <v>Evaluator 5</v>
      </c>
      <c r="P6" s="12" t="str">
        <f t="shared" si="0"/>
        <v>Evaluator 6</v>
      </c>
      <c r="Q6" s="12" t="s">
        <v>17</v>
      </c>
      <c r="R6" s="33" t="s">
        <v>14</v>
      </c>
    </row>
    <row r="7" spans="1:18" ht="16.5" customHeight="1" x14ac:dyDescent="0.2">
      <c r="A7" s="19" t="str">
        <f>'1'!A4:C4</f>
        <v>Affiliated Engineers, Inc.</v>
      </c>
      <c r="B7" s="20">
        <f>'1'!J4</f>
        <v>66.899999999999991</v>
      </c>
      <c r="C7" s="20">
        <f>'2'!J4</f>
        <v>69.800000000000011</v>
      </c>
      <c r="D7" s="20">
        <f>'3'!J4</f>
        <v>68.099999999999994</v>
      </c>
      <c r="E7" s="20">
        <f>'4'!J4</f>
        <v>60</v>
      </c>
      <c r="F7" s="20">
        <f>'5'!J4</f>
        <v>93.74</v>
      </c>
      <c r="G7" s="20">
        <f>'6'!J4</f>
        <v>87.300000000000011</v>
      </c>
      <c r="H7" s="21">
        <f t="shared" ref="H7:H19" si="1">AVERAGE(B7:G7)</f>
        <v>74.306666666666658</v>
      </c>
      <c r="K7" s="23">
        <f>RANK(B7,$B$7:$B$19,0)</f>
        <v>5</v>
      </c>
      <c r="L7" s="23">
        <f>RANK(C7,$C$7:$C$19,0)</f>
        <v>2</v>
      </c>
      <c r="M7" s="23">
        <f>RANK(D7,$D$7:$D$19,0)</f>
        <v>8</v>
      </c>
      <c r="N7" s="23">
        <f>RANK(E7,$E$7:$E$19,0)</f>
        <v>6</v>
      </c>
      <c r="O7" s="23">
        <f>RANK(F7,$F$7:$F$19,0)</f>
        <v>2</v>
      </c>
      <c r="P7" s="23">
        <f>RANK(G7,$G$7:$G$19,0)</f>
        <v>7</v>
      </c>
      <c r="Q7" s="23">
        <f t="shared" ref="Q7:Q19" si="2">AVERAGE(K7:P7)</f>
        <v>5</v>
      </c>
      <c r="R7" s="23">
        <f>RANK(Q7,$Q$7:$Q$19,1)</f>
        <v>5</v>
      </c>
    </row>
    <row r="8" spans="1:18" s="39" customFormat="1" ht="16.5" customHeight="1" x14ac:dyDescent="0.2">
      <c r="A8" s="43" t="str">
        <f>'1'!A5:C5</f>
        <v>E&amp;C Engineers &amp; Consultants</v>
      </c>
      <c r="B8" s="40">
        <f>'1'!J5</f>
        <v>69.800000000000011</v>
      </c>
      <c r="C8" s="40">
        <f>'2'!J5</f>
        <v>61.400000000000006</v>
      </c>
      <c r="D8" s="40">
        <f>'3'!J5</f>
        <v>81.599999999999994</v>
      </c>
      <c r="E8" s="40">
        <f>'4'!J5</f>
        <v>100</v>
      </c>
      <c r="F8" s="40">
        <f>'5'!J5</f>
        <v>91.58</v>
      </c>
      <c r="G8" s="40">
        <f>'6'!J5</f>
        <v>93</v>
      </c>
      <c r="H8" s="42">
        <f t="shared" si="1"/>
        <v>82.896666666666661</v>
      </c>
      <c r="K8" s="41">
        <f>RANK(B8,$B$7:$B$19,0)</f>
        <v>3</v>
      </c>
      <c r="L8" s="41">
        <f>RANK(C8,$C$7:$C$19,0)</f>
        <v>7</v>
      </c>
      <c r="M8" s="41">
        <f>RANK(D8,$D$7:$D$19,0)</f>
        <v>2</v>
      </c>
      <c r="N8" s="41">
        <f>RANK(E8,$E$7:$E$19,0)</f>
        <v>1</v>
      </c>
      <c r="O8" s="41">
        <f>RANK(F8,$F$7:$F$19,0)</f>
        <v>3</v>
      </c>
      <c r="P8" s="41">
        <f>RANK(G8,$G$7:$G$19,0)</f>
        <v>3</v>
      </c>
      <c r="Q8" s="41">
        <f t="shared" si="2"/>
        <v>3.1666666666666665</v>
      </c>
      <c r="R8" s="41">
        <f>RANK(Q8,$Q$7:$Q$19,1)</f>
        <v>1</v>
      </c>
    </row>
    <row r="9" spans="1:18" ht="16.5" customHeight="1" x14ac:dyDescent="0.2">
      <c r="A9" s="19" t="str">
        <f>'1'!A6:C6</f>
        <v>E/B/E. Inc.</v>
      </c>
      <c r="B9" s="20">
        <f>'1'!J6</f>
        <v>55.499999999999993</v>
      </c>
      <c r="C9" s="20">
        <f>'2'!J6</f>
        <v>53.3</v>
      </c>
      <c r="D9" s="20">
        <f>'3'!J6</f>
        <v>65.900000000000006</v>
      </c>
      <c r="E9" s="20">
        <f>'4'!J6</f>
        <v>29</v>
      </c>
      <c r="F9" s="20">
        <f>'5'!J6</f>
        <v>80.400000000000006</v>
      </c>
      <c r="G9" s="20">
        <f>'6'!J6</f>
        <v>87.000000000000014</v>
      </c>
      <c r="H9" s="21">
        <f t="shared" si="1"/>
        <v>61.85</v>
      </c>
      <c r="K9" s="23">
        <f t="shared" ref="K9:K19" si="3">RANK(B9,$B$7:$B$19,0)</f>
        <v>13</v>
      </c>
      <c r="L9" s="23">
        <f t="shared" ref="L9:L19" si="4">RANK(C9,$C$7:$C$19,0)</f>
        <v>11</v>
      </c>
      <c r="M9" s="23">
        <f t="shared" ref="M9:M19" si="5">RANK(D9,$D$7:$D$19,0)</f>
        <v>10</v>
      </c>
      <c r="N9" s="23">
        <f t="shared" ref="N9:N19" si="6">RANK(E9,$E$7:$E$19,0)</f>
        <v>8</v>
      </c>
      <c r="O9" s="23">
        <f t="shared" ref="O9:O19" si="7">RANK(F9,$F$7:$F$19,0)</f>
        <v>9</v>
      </c>
      <c r="P9" s="23">
        <f t="shared" ref="P9:P19" si="8">RANK(G9,$G$7:$G$19,0)</f>
        <v>9</v>
      </c>
      <c r="Q9" s="23">
        <f t="shared" si="2"/>
        <v>10</v>
      </c>
      <c r="R9" s="23">
        <f t="shared" ref="R9:R19" si="9">RANK(Q9,$Q$7:$Q$19,1)</f>
        <v>11</v>
      </c>
    </row>
    <row r="10" spans="1:18" x14ac:dyDescent="0.2">
      <c r="A10" s="19" t="str">
        <f>'1'!A7:C7</f>
        <v>Huitt-Zollars, Inc.</v>
      </c>
      <c r="B10" s="20">
        <f>'1'!J7</f>
        <v>66.2</v>
      </c>
      <c r="C10" s="20">
        <f>'2'!J7</f>
        <v>64.400000000000006</v>
      </c>
      <c r="D10" s="20">
        <f>'3'!J7</f>
        <v>68.8</v>
      </c>
      <c r="E10" s="20">
        <f>'4'!J7</f>
        <v>80</v>
      </c>
      <c r="F10" s="20">
        <f>'5'!J7</f>
        <v>85.96</v>
      </c>
      <c r="G10" s="20">
        <f>'6'!J7</f>
        <v>90.9</v>
      </c>
      <c r="H10" s="21">
        <f t="shared" si="1"/>
        <v>76.043333333333337</v>
      </c>
      <c r="K10" s="27">
        <f t="shared" si="3"/>
        <v>8</v>
      </c>
      <c r="L10" s="27">
        <f t="shared" si="4"/>
        <v>5</v>
      </c>
      <c r="M10" s="27">
        <f t="shared" si="5"/>
        <v>5</v>
      </c>
      <c r="N10" s="27">
        <f t="shared" si="6"/>
        <v>4</v>
      </c>
      <c r="O10" s="27">
        <f t="shared" si="7"/>
        <v>6</v>
      </c>
      <c r="P10" s="27">
        <f t="shared" si="8"/>
        <v>5</v>
      </c>
      <c r="Q10" s="23">
        <f t="shared" si="2"/>
        <v>5.5</v>
      </c>
      <c r="R10" s="27">
        <f t="shared" si="9"/>
        <v>6</v>
      </c>
    </row>
    <row r="11" spans="1:18" x14ac:dyDescent="0.2">
      <c r="A11" s="19" t="str">
        <f>'1'!A8:C8</f>
        <v>Jones/DBR Engineering Company, LLC</v>
      </c>
      <c r="B11" s="20">
        <f>'1'!J8</f>
        <v>66.8</v>
      </c>
      <c r="C11" s="20">
        <f>'2'!J8</f>
        <v>64.600000000000009</v>
      </c>
      <c r="D11" s="20">
        <f>'3'!J8</f>
        <v>68.399999999999991</v>
      </c>
      <c r="E11" s="20">
        <f>'4'!J8</f>
        <v>20</v>
      </c>
      <c r="F11" s="20">
        <f>'5'!J8</f>
        <v>61.6</v>
      </c>
      <c r="G11" s="20">
        <f>'6'!J8</f>
        <v>80</v>
      </c>
      <c r="H11" s="21">
        <f t="shared" si="1"/>
        <v>60.233333333333341</v>
      </c>
      <c r="K11" s="23">
        <f t="shared" si="3"/>
        <v>6</v>
      </c>
      <c r="L11" s="23">
        <f t="shared" si="4"/>
        <v>4</v>
      </c>
      <c r="M11" s="23">
        <f t="shared" si="5"/>
        <v>6</v>
      </c>
      <c r="N11" s="23">
        <f t="shared" si="6"/>
        <v>10</v>
      </c>
      <c r="O11" s="23">
        <f t="shared" si="7"/>
        <v>13</v>
      </c>
      <c r="P11" s="23">
        <f t="shared" si="8"/>
        <v>13</v>
      </c>
      <c r="Q11" s="23">
        <f t="shared" si="2"/>
        <v>8.6666666666666661</v>
      </c>
      <c r="R11" s="23">
        <f t="shared" si="9"/>
        <v>10</v>
      </c>
    </row>
    <row r="12" spans="1:18" x14ac:dyDescent="0.2">
      <c r="A12" s="19" t="str">
        <f>'1'!A9:C9</f>
        <v>LEAF Engineers</v>
      </c>
      <c r="B12" s="20">
        <f>'1'!J9</f>
        <v>67.399999999999991</v>
      </c>
      <c r="C12" s="20">
        <f>'2'!J9</f>
        <v>63.199999999999996</v>
      </c>
      <c r="D12" s="20">
        <f>'3'!J9</f>
        <v>68.3</v>
      </c>
      <c r="E12" s="20">
        <f>'4'!J9</f>
        <v>80</v>
      </c>
      <c r="F12" s="20">
        <f>'5'!J9</f>
        <v>86.200000000000017</v>
      </c>
      <c r="G12" s="20">
        <f>'6'!J9</f>
        <v>96</v>
      </c>
      <c r="H12" s="21">
        <f t="shared" si="1"/>
        <v>76.850000000000009</v>
      </c>
      <c r="K12" s="27">
        <f t="shared" si="3"/>
        <v>4</v>
      </c>
      <c r="L12" s="27">
        <f t="shared" si="4"/>
        <v>6</v>
      </c>
      <c r="M12" s="27">
        <f t="shared" si="5"/>
        <v>7</v>
      </c>
      <c r="N12" s="27">
        <f t="shared" si="6"/>
        <v>4</v>
      </c>
      <c r="O12" s="27">
        <f t="shared" si="7"/>
        <v>5</v>
      </c>
      <c r="P12" s="27">
        <f t="shared" si="8"/>
        <v>1</v>
      </c>
      <c r="Q12" s="23">
        <f t="shared" si="2"/>
        <v>4.5</v>
      </c>
      <c r="R12" s="27">
        <f t="shared" si="9"/>
        <v>4</v>
      </c>
    </row>
    <row r="13" spans="1:18" s="26" customFormat="1" x14ac:dyDescent="0.2">
      <c r="A13" s="24" t="str">
        <f>'1'!A10:C10</f>
        <v>Marshall Engineering Corporation</v>
      </c>
      <c r="B13" s="20">
        <f>'1'!J10</f>
        <v>62.599999999999994</v>
      </c>
      <c r="C13" s="20">
        <f>'2'!J10</f>
        <v>49.4</v>
      </c>
      <c r="D13" s="20">
        <f>'3'!J10</f>
        <v>62.699999999999996</v>
      </c>
      <c r="E13" s="20">
        <f>'4'!J10</f>
        <v>20</v>
      </c>
      <c r="F13" s="20">
        <f>'5'!J10</f>
        <v>73.400000000000006</v>
      </c>
      <c r="G13" s="20">
        <f>'6'!J10</f>
        <v>81.2</v>
      </c>
      <c r="H13" s="25">
        <f t="shared" si="1"/>
        <v>58.216666666666669</v>
      </c>
      <c r="K13" s="27">
        <f t="shared" si="3"/>
        <v>11</v>
      </c>
      <c r="L13" s="27">
        <f t="shared" si="4"/>
        <v>13</v>
      </c>
      <c r="M13" s="27">
        <f t="shared" si="5"/>
        <v>12</v>
      </c>
      <c r="N13" s="27">
        <f t="shared" si="6"/>
        <v>10</v>
      </c>
      <c r="O13" s="27">
        <f t="shared" si="7"/>
        <v>11</v>
      </c>
      <c r="P13" s="27">
        <f t="shared" si="8"/>
        <v>10</v>
      </c>
      <c r="Q13" s="27">
        <f t="shared" si="2"/>
        <v>11.166666666666666</v>
      </c>
      <c r="R13" s="27">
        <f t="shared" si="9"/>
        <v>13</v>
      </c>
    </row>
    <row r="14" spans="1:18" s="39" customFormat="1" x14ac:dyDescent="0.2">
      <c r="A14" s="43" t="str">
        <f>'1'!A11:C11</f>
        <v>Ramirez Simon Engineering, LLC</v>
      </c>
      <c r="B14" s="40">
        <f>'1'!J11</f>
        <v>69.900000000000006</v>
      </c>
      <c r="C14" s="40">
        <f>'2'!J11</f>
        <v>71.600000000000009</v>
      </c>
      <c r="D14" s="40">
        <f>'3'!J11</f>
        <v>78.599999999999994</v>
      </c>
      <c r="E14" s="40">
        <f>'4'!J11</f>
        <v>100</v>
      </c>
      <c r="F14" s="40">
        <f>'5'!J11</f>
        <v>94.100000000000009</v>
      </c>
      <c r="G14" s="40">
        <f>'6'!J11</f>
        <v>81.2</v>
      </c>
      <c r="H14" s="42">
        <f t="shared" si="1"/>
        <v>82.566666666666677</v>
      </c>
      <c r="K14" s="41">
        <f t="shared" si="3"/>
        <v>2</v>
      </c>
      <c r="L14" s="41">
        <f t="shared" si="4"/>
        <v>1</v>
      </c>
      <c r="M14" s="41">
        <f t="shared" si="5"/>
        <v>4</v>
      </c>
      <c r="N14" s="41">
        <f t="shared" si="6"/>
        <v>1</v>
      </c>
      <c r="O14" s="41">
        <f t="shared" si="7"/>
        <v>1</v>
      </c>
      <c r="P14" s="41">
        <f t="shared" si="8"/>
        <v>10</v>
      </c>
      <c r="Q14" s="41">
        <f t="shared" si="2"/>
        <v>3.1666666666666665</v>
      </c>
      <c r="R14" s="41">
        <f t="shared" si="9"/>
        <v>1</v>
      </c>
    </row>
    <row r="15" spans="1:18" x14ac:dyDescent="0.2">
      <c r="A15" s="19" t="str">
        <f>'1'!A12:C12</f>
        <v>Source2Load Electrical Consulting, LLC DBA Source2Load Engineering and Consulting</v>
      </c>
      <c r="B15" s="20">
        <f>'1'!J12</f>
        <v>62.4</v>
      </c>
      <c r="C15" s="20">
        <f>'2'!J12</f>
        <v>50.4</v>
      </c>
      <c r="D15" s="20">
        <f>'3'!J12</f>
        <v>61.6</v>
      </c>
      <c r="E15" s="20">
        <f>'4'!J12</f>
        <v>20</v>
      </c>
      <c r="F15" s="20">
        <f>'5'!J12</f>
        <v>76.199999999999989</v>
      </c>
      <c r="G15" s="20">
        <f>'6'!J12</f>
        <v>87.1</v>
      </c>
      <c r="H15" s="21">
        <f t="shared" si="1"/>
        <v>59.616666666666674</v>
      </c>
      <c r="K15" s="23">
        <f t="shared" si="3"/>
        <v>12</v>
      </c>
      <c r="L15" s="23">
        <f t="shared" si="4"/>
        <v>12</v>
      </c>
      <c r="M15" s="23">
        <f t="shared" si="5"/>
        <v>13</v>
      </c>
      <c r="N15" s="23">
        <f t="shared" si="6"/>
        <v>10</v>
      </c>
      <c r="O15" s="23">
        <f t="shared" si="7"/>
        <v>10</v>
      </c>
      <c r="P15" s="23">
        <f t="shared" si="8"/>
        <v>8</v>
      </c>
      <c r="Q15" s="23">
        <f t="shared" si="2"/>
        <v>10.833333333333334</v>
      </c>
      <c r="R15" s="23">
        <f t="shared" si="9"/>
        <v>12</v>
      </c>
    </row>
    <row r="16" spans="1:18" x14ac:dyDescent="0.2">
      <c r="A16" s="19" t="str">
        <f>'1'!A13:C13</f>
        <v xml:space="preserve">Trak Engineering, Inc. </v>
      </c>
      <c r="B16" s="20">
        <f>'1'!J13</f>
        <v>63.499999999999993</v>
      </c>
      <c r="C16" s="20">
        <f>'2'!J13</f>
        <v>56.5</v>
      </c>
      <c r="D16" s="20">
        <f>'3'!J13</f>
        <v>65.7</v>
      </c>
      <c r="E16" s="20">
        <f>'4'!J13</f>
        <v>30</v>
      </c>
      <c r="F16" s="20">
        <f>'5'!J13</f>
        <v>85.550000000000011</v>
      </c>
      <c r="G16" s="20">
        <f>'6'!J13</f>
        <v>96</v>
      </c>
      <c r="H16" s="21">
        <f t="shared" si="1"/>
        <v>66.208333333333329</v>
      </c>
      <c r="K16" s="27">
        <f t="shared" si="3"/>
        <v>10</v>
      </c>
      <c r="L16" s="27">
        <f t="shared" si="4"/>
        <v>10</v>
      </c>
      <c r="M16" s="27">
        <f t="shared" si="5"/>
        <v>11</v>
      </c>
      <c r="N16" s="27">
        <f t="shared" si="6"/>
        <v>7</v>
      </c>
      <c r="O16" s="27">
        <f t="shared" si="7"/>
        <v>7</v>
      </c>
      <c r="P16" s="27">
        <f t="shared" si="8"/>
        <v>1</v>
      </c>
      <c r="Q16" s="23">
        <f t="shared" si="2"/>
        <v>7.666666666666667</v>
      </c>
      <c r="R16" s="27">
        <f t="shared" si="9"/>
        <v>8</v>
      </c>
    </row>
    <row r="17" spans="1:20" x14ac:dyDescent="0.2">
      <c r="A17" s="19" t="str">
        <f>'1'!A14:C14</f>
        <v>VoltAir Consulting Engineers - Texas, LLC</v>
      </c>
      <c r="B17" s="20">
        <f>'1'!J14</f>
        <v>65.399999999999991</v>
      </c>
      <c r="C17" s="20">
        <f>'2'!J14</f>
        <v>60.8</v>
      </c>
      <c r="D17" s="20">
        <f>'3'!J14</f>
        <v>67.8</v>
      </c>
      <c r="E17" s="20">
        <f>'4'!J14</f>
        <v>20</v>
      </c>
      <c r="F17" s="20">
        <f>'5'!J14</f>
        <v>83.56</v>
      </c>
      <c r="G17" s="20">
        <f>'6'!J14</f>
        <v>87.7</v>
      </c>
      <c r="H17" s="21">
        <f t="shared" si="1"/>
        <v>64.209999999999994</v>
      </c>
      <c r="K17" s="23">
        <f t="shared" si="3"/>
        <v>9</v>
      </c>
      <c r="L17" s="23">
        <f t="shared" si="4"/>
        <v>8</v>
      </c>
      <c r="M17" s="23">
        <f t="shared" si="5"/>
        <v>9</v>
      </c>
      <c r="N17" s="23">
        <f t="shared" si="6"/>
        <v>10</v>
      </c>
      <c r="O17" s="23">
        <f t="shared" si="7"/>
        <v>8</v>
      </c>
      <c r="P17" s="23">
        <f t="shared" si="8"/>
        <v>6</v>
      </c>
      <c r="Q17" s="23">
        <f t="shared" si="2"/>
        <v>8.3333333333333339</v>
      </c>
      <c r="R17" s="23">
        <f t="shared" si="9"/>
        <v>9</v>
      </c>
    </row>
    <row r="18" spans="1:20" s="39" customFormat="1" x14ac:dyDescent="0.2">
      <c r="A18" s="43" t="str">
        <f>'1'!A15:C15</f>
        <v>WSP USA Buildings, Inc.</v>
      </c>
      <c r="B18" s="40">
        <f>'1'!J15</f>
        <v>70.5</v>
      </c>
      <c r="C18" s="40">
        <f>'2'!J15</f>
        <v>69.800000000000011</v>
      </c>
      <c r="D18" s="40">
        <f>'3'!J15</f>
        <v>87.600000000000009</v>
      </c>
      <c r="E18" s="40">
        <f>'4'!J15</f>
        <v>100</v>
      </c>
      <c r="F18" s="40">
        <f>'5'!J15</f>
        <v>89.359999999999985</v>
      </c>
      <c r="G18" s="40">
        <f>'6'!J15</f>
        <v>81.2</v>
      </c>
      <c r="H18" s="42">
        <f t="shared" si="1"/>
        <v>83.076666666666668</v>
      </c>
      <c r="K18" s="41">
        <f t="shared" si="3"/>
        <v>1</v>
      </c>
      <c r="L18" s="41">
        <f t="shared" si="4"/>
        <v>2</v>
      </c>
      <c r="M18" s="41">
        <f t="shared" si="5"/>
        <v>1</v>
      </c>
      <c r="N18" s="41">
        <f t="shared" si="6"/>
        <v>1</v>
      </c>
      <c r="O18" s="41">
        <f t="shared" si="7"/>
        <v>4</v>
      </c>
      <c r="P18" s="41">
        <f t="shared" si="8"/>
        <v>10</v>
      </c>
      <c r="Q18" s="41">
        <f t="shared" si="2"/>
        <v>3.1666666666666665</v>
      </c>
      <c r="R18" s="41">
        <f t="shared" si="9"/>
        <v>1</v>
      </c>
    </row>
    <row r="19" spans="1:20" x14ac:dyDescent="0.2">
      <c r="A19" s="19" t="str">
        <f>'1'!A16:C16</f>
        <v>Wylie Engineering</v>
      </c>
      <c r="B19" s="20">
        <f>'1'!J16</f>
        <v>66.599999999999994</v>
      </c>
      <c r="C19" s="20">
        <f>'2'!J16</f>
        <v>59</v>
      </c>
      <c r="D19" s="20">
        <f>'3'!J16</f>
        <v>79.599999999999994</v>
      </c>
      <c r="E19" s="20">
        <f>'4'!J16</f>
        <v>22</v>
      </c>
      <c r="F19" s="20">
        <f>'5'!J16</f>
        <v>69.84</v>
      </c>
      <c r="G19" s="20">
        <f>'6'!J16</f>
        <v>93</v>
      </c>
      <c r="H19" s="21">
        <f t="shared" si="1"/>
        <v>65.006666666666661</v>
      </c>
      <c r="K19" s="23">
        <f t="shared" si="3"/>
        <v>7</v>
      </c>
      <c r="L19" s="23">
        <f t="shared" si="4"/>
        <v>9</v>
      </c>
      <c r="M19" s="23">
        <f t="shared" si="5"/>
        <v>3</v>
      </c>
      <c r="N19" s="23">
        <f t="shared" si="6"/>
        <v>9</v>
      </c>
      <c r="O19" s="23">
        <f t="shared" si="7"/>
        <v>12</v>
      </c>
      <c r="P19" s="23">
        <f t="shared" si="8"/>
        <v>3</v>
      </c>
      <c r="Q19" s="23">
        <f t="shared" si="2"/>
        <v>7.166666666666667</v>
      </c>
      <c r="R19" s="23">
        <f t="shared" si="9"/>
        <v>7</v>
      </c>
    </row>
    <row r="21" spans="1:20" x14ac:dyDescent="0.2">
      <c r="A21" s="34" t="s">
        <v>13</v>
      </c>
    </row>
    <row r="25" spans="1:20" x14ac:dyDescent="0.2">
      <c r="T25" s="26"/>
    </row>
  </sheetData>
  <mergeCells count="2">
    <mergeCell ref="A3:I3"/>
    <mergeCell ref="Q5:R5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Summary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Shen, Eric T</cp:lastModifiedBy>
  <cp:lastPrinted>2013-06-21T21:40:12Z</cp:lastPrinted>
  <dcterms:created xsi:type="dcterms:W3CDTF">2013-06-21T21:38:22Z</dcterms:created>
  <dcterms:modified xsi:type="dcterms:W3CDTF">2022-09-26T14:58:55Z</dcterms:modified>
</cp:coreProperties>
</file>