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Next Update\"/>
    </mc:Choice>
  </mc:AlternateContent>
  <bookViews>
    <workbookView xWindow="810" yWindow="150" windowWidth="24525" windowHeight="1243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HUB DEPARTMENT" sheetId="31" r:id="rId8"/>
    <sheet name="Summary" sheetId="28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A9" i="28" l="1"/>
  <c r="A8" i="28"/>
  <c r="I5" i="20" l="1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5" i="21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5" i="23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7" i="24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5" i="26"/>
  <c r="A20" i="28" l="1"/>
  <c r="F20" i="28"/>
  <c r="G20" i="28"/>
  <c r="A21" i="28"/>
  <c r="A20" i="21"/>
  <c r="C20" i="28"/>
  <c r="A21" i="21"/>
  <c r="C21" i="28"/>
  <c r="A20" i="23"/>
  <c r="E20" i="28"/>
  <c r="A21" i="23"/>
  <c r="E21" i="28"/>
  <c r="A22" i="24"/>
  <c r="A23" i="24"/>
  <c r="F21" i="28"/>
  <c r="A20" i="26"/>
  <c r="A21" i="26"/>
  <c r="G21" i="28"/>
  <c r="A20" i="22"/>
  <c r="D20" i="28"/>
  <c r="A21" i="22"/>
  <c r="D21" i="28"/>
  <c r="A20" i="20" l="1"/>
  <c r="B20" i="28"/>
  <c r="H20" i="28" s="1"/>
  <c r="A21" i="20"/>
  <c r="B21" i="28"/>
  <c r="H21" i="28" s="1"/>
  <c r="A14" i="28" l="1"/>
  <c r="A6" i="28" l="1"/>
  <c r="A7" i="28"/>
  <c r="A10" i="28"/>
  <c r="A11" i="28"/>
  <c r="A12" i="28"/>
  <c r="A13" i="28"/>
  <c r="A15" i="28"/>
  <c r="A16" i="28"/>
  <c r="A17" i="28"/>
  <c r="A18" i="28"/>
  <c r="A19" i="28"/>
  <c r="A5" i="28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5" i="26"/>
  <c r="A7" i="24"/>
  <c r="A5" i="23"/>
  <c r="A5" i="22"/>
  <c r="A5" i="21"/>
  <c r="A2" i="26"/>
  <c r="A4" i="24"/>
  <c r="A2" i="23"/>
  <c r="A2" i="22"/>
  <c r="A2" i="21"/>
  <c r="A2" i="20"/>
  <c r="G19" i="28" l="1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5" i="28"/>
  <c r="A2" i="28"/>
  <c r="H5" i="28" l="1"/>
  <c r="H14" i="28"/>
  <c r="H13" i="28"/>
  <c r="H11" i="28"/>
  <c r="H7" i="28"/>
  <c r="H15" i="28"/>
  <c r="H12" i="28"/>
  <c r="H8" i="28"/>
  <c r="H19" i="28"/>
  <c r="H18" i="28"/>
  <c r="H16" i="28"/>
  <c r="H9" i="28"/>
  <c r="H17" i="28"/>
  <c r="H10" i="28"/>
  <c r="H6" i="28"/>
  <c r="I16" i="28" l="1"/>
  <c r="I14" i="28"/>
  <c r="I9" i="28"/>
  <c r="I18" i="28"/>
  <c r="I11" i="28"/>
  <c r="I13" i="28"/>
  <c r="I19" i="28"/>
  <c r="I5" i="28"/>
  <c r="I20" i="28"/>
  <c r="I21" i="28"/>
  <c r="I8" i="28"/>
  <c r="I6" i="28"/>
  <c r="I12" i="28"/>
  <c r="I10" i="28"/>
  <c r="I15" i="28"/>
  <c r="I17" i="28"/>
  <c r="I7" i="28"/>
</calcChain>
</file>

<file path=xl/sharedStrings.xml><?xml version="1.0" encoding="utf-8"?>
<sst xmlns="http://schemas.openxmlformats.org/spreadsheetml/2006/main" count="122" uniqueCount="48">
  <si>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</si>
  <si>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</si>
  <si>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</si>
  <si>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</si>
  <si>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</si>
  <si>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</si>
  <si>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</si>
  <si>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</si>
  <si>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</si>
  <si>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</si>
  <si>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</si>
  <si>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</si>
  <si>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Atkins North American, Inc.</t>
  </si>
  <si>
    <t>Corgan</t>
  </si>
  <si>
    <t>EYP, Inc.</t>
  </si>
  <si>
    <t>Huitt-Zollars, Inc.</t>
  </si>
  <si>
    <t>Kirksey Architecture</t>
  </si>
  <si>
    <t>Page Southerland Page</t>
  </si>
  <si>
    <t>STOA International Architects**</t>
  </si>
  <si>
    <t>RFQ730-18039 A&amp;E University of Houston Garage No. 6</t>
  </si>
  <si>
    <t>Dewberry Architects</t>
  </si>
  <si>
    <t>Huckabee</t>
  </si>
  <si>
    <t>Moody Nolan, Inc</t>
  </si>
  <si>
    <t>OMNIPlan</t>
  </si>
  <si>
    <t>PBK</t>
  </si>
  <si>
    <t>PGAL</t>
  </si>
  <si>
    <t>Powers Brown Architecture of Texas</t>
  </si>
  <si>
    <t>Wantman Group, Inc</t>
  </si>
  <si>
    <t>Criterion #7</t>
  </si>
  <si>
    <t>HarrisonKornberg**</t>
  </si>
  <si>
    <t>Prozign**</t>
  </si>
  <si>
    <t>Prepared by: Tim Henry 4/25/18</t>
  </si>
  <si>
    <t>Checked by:  Jack Tenner 4/25/18</t>
  </si>
  <si>
    <t>Dewberry Architects Inc</t>
  </si>
  <si>
    <t>HarrisonKornberg Architects</t>
  </si>
  <si>
    <t>Moody Nolan Inc</t>
  </si>
  <si>
    <t>OMNIPLAN</t>
  </si>
  <si>
    <t>Page Southerland Page Inc</t>
  </si>
  <si>
    <t>PGAL Inc</t>
  </si>
  <si>
    <t>Prozign Inc**</t>
  </si>
  <si>
    <t>**HUB VENDOR</t>
  </si>
  <si>
    <t>Wantman Group Inc.</t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</si>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</sst>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5" xfId="0" applyFont="1" applyBorder="1"/>
    <xf numFmtId="0" fontId="3" fillId="0" borderId="0" xfId="0" applyFont="1" applyFill="1" applyBorder="1" applyAlignment="1">
      <alignment horizontal="center"/>
    </xf>
    <xf numFmtId="0" fontId="3" fillId="29" borderId="0" xfId="0" applyFont="1" applyFill="1" applyBorder="1" applyAlignment="1">
      <alignment horizontal="center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" fillId="0" borderId="5" xfId="0" applyFont="1" applyFill="1" applyBorder="1"/>
    <xf numFmtId="0" fontId="2" fillId="0" borderId="25" xfId="0" applyFont="1" applyFill="1" applyBorder="1"/>
    <xf numFmtId="2" fontId="2" fillId="0" borderId="22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4" borderId="0" xfId="0" applyFont="1" applyFill="1" applyAlignment="1">
      <alignment horizontal="center" vertical="center" wrapText="1"/>
    </xf>
    <xf numFmtId="0" fontId="31" fillId="0" borderId="18" xfId="0" applyFont="1" applyBorder="1" applyAlignment="1">
      <alignment horizontal="center" vertical="center" textRotation="90"/>
    </xf>
    <xf numFmtId="0" fontId="24" fillId="0" borderId="25" xfId="0" applyFont="1" applyFill="1" applyBorder="1"/>
    <xf numFmtId="0" fontId="24" fillId="0" borderId="25" xfId="0" applyFont="1" applyBorder="1"/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4" xfId="0" applyFont="1" applyFill="1" applyBorder="1" applyAlignment="1">
      <alignment horizontal="center"/>
    </xf>
    <xf numFmtId="0" fontId="0" fillId="30" borderId="0" xfId="0" applyFill="1"/>
    <xf numFmtId="0" fontId="2" fillId="32" borderId="25" xfId="0" applyFont="1" applyFill="1" applyBorder="1"/>
    <xf numFmtId="0" fontId="2" fillId="32" borderId="5" xfId="0" applyFont="1" applyFill="1" applyBorder="1"/>
    <xf numFmtId="0" fontId="0" fillId="0" borderId="0" xfId="0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31" borderId="3" xfId="0" applyFont="1" applyFill="1" applyBorder="1" applyAlignment="1">
      <alignment horizontal="center"/>
    </xf>
    <xf numFmtId="0" fontId="2" fillId="31" borderId="25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30" borderId="0" xfId="0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C31" sqref="C30:C31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19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6" t="s">
        <v>12</v>
      </c>
      <c r="B5" s="27">
        <v>1</v>
      </c>
      <c r="C5" s="21"/>
      <c r="D5" s="5"/>
      <c r="E5" s="5"/>
    </row>
    <row r="6" spans="1:5" ht="15" x14ac:dyDescent="0.2">
      <c r="A6" s="56" t="s">
        <v>13</v>
      </c>
      <c r="B6" s="26">
        <v>2</v>
      </c>
    </row>
    <row r="7" spans="1:5" ht="15" x14ac:dyDescent="0.2">
      <c r="A7" s="56" t="s">
        <v>20</v>
      </c>
      <c r="B7" s="27">
        <v>3</v>
      </c>
    </row>
    <row r="8" spans="1:5" ht="15" x14ac:dyDescent="0.2">
      <c r="A8" s="56" t="s">
        <v>14</v>
      </c>
      <c r="B8" s="26">
        <v>4</v>
      </c>
    </row>
    <row r="9" spans="1:5" ht="15" x14ac:dyDescent="0.2">
      <c r="A9" s="56" t="s">
        <v>29</v>
      </c>
      <c r="B9" s="27">
        <v>5</v>
      </c>
    </row>
    <row r="10" spans="1:5" ht="15" x14ac:dyDescent="0.2">
      <c r="A10" s="56" t="s">
        <v>21</v>
      </c>
      <c r="B10" s="26">
        <v>6</v>
      </c>
    </row>
    <row r="11" spans="1:5" ht="15" x14ac:dyDescent="0.2">
      <c r="A11" s="56" t="s">
        <v>15</v>
      </c>
      <c r="B11" s="27">
        <v>7</v>
      </c>
    </row>
    <row r="12" spans="1:5" ht="15" x14ac:dyDescent="0.2">
      <c r="A12" s="56" t="s">
        <v>16</v>
      </c>
      <c r="B12" s="26">
        <v>8</v>
      </c>
    </row>
    <row r="13" spans="1:5" ht="15" x14ac:dyDescent="0.2">
      <c r="A13" s="56" t="s">
        <v>22</v>
      </c>
      <c r="B13" s="27">
        <v>9</v>
      </c>
    </row>
    <row r="14" spans="1:5" ht="15" x14ac:dyDescent="0.2">
      <c r="A14" s="56" t="s">
        <v>23</v>
      </c>
      <c r="B14" s="26">
        <v>10</v>
      </c>
    </row>
    <row r="15" spans="1:5" s="39" customFormat="1" ht="15" x14ac:dyDescent="0.2">
      <c r="A15" s="56" t="s">
        <v>17</v>
      </c>
      <c r="B15" s="27">
        <v>11</v>
      </c>
    </row>
    <row r="16" spans="1:5" s="39" customFormat="1" ht="15" x14ac:dyDescent="0.2">
      <c r="A16" s="56" t="s">
        <v>24</v>
      </c>
      <c r="B16" s="51">
        <v>12</v>
      </c>
    </row>
    <row r="17" spans="1:2" ht="15" x14ac:dyDescent="0.2">
      <c r="A17" s="56" t="s">
        <v>25</v>
      </c>
      <c r="B17" s="27">
        <v>13</v>
      </c>
    </row>
    <row r="18" spans="1:2" ht="15" x14ac:dyDescent="0.2">
      <c r="A18" s="56" t="s">
        <v>26</v>
      </c>
      <c r="B18" s="26">
        <v>14</v>
      </c>
    </row>
    <row r="19" spans="1:2" ht="15" x14ac:dyDescent="0.2">
      <c r="A19" s="56" t="s">
        <v>30</v>
      </c>
      <c r="B19" s="27">
        <v>15</v>
      </c>
    </row>
    <row r="20" spans="1:2" ht="15" x14ac:dyDescent="0.2">
      <c r="A20" s="56" t="s">
        <v>18</v>
      </c>
      <c r="B20" s="51">
        <v>16</v>
      </c>
    </row>
    <row r="21" spans="1:2" ht="15" x14ac:dyDescent="0.2">
      <c r="A21" s="56" t="s">
        <v>27</v>
      </c>
      <c r="B21" s="27">
        <v>17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I19" sqref="I19"/>
    </sheetView>
  </sheetViews>
  <sheetFormatPr defaultRowHeight="12.75" x14ac:dyDescent="0.2"/>
  <cols>
    <col min="1" max="1" width="53.7109375" customWidth="1"/>
    <col min="2" max="2" width="8" style="23" customWidth="1"/>
    <col min="3" max="3" width="9.140625" customWidth="1"/>
    <col min="4" max="4" width="8.7109375" customWidth="1"/>
    <col min="5" max="5" width="8.28515625" style="14" customWidth="1"/>
    <col min="6" max="7" width="7.28515625" style="36" customWidth="1"/>
    <col min="8" max="8" width="7.28515625" style="22" customWidth="1"/>
    <col min="9" max="9" width="12.42578125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60"/>
      <c r="I1" s="42"/>
      <c r="J1" s="36"/>
    </row>
    <row r="2" spans="1:10" ht="12.75" customHeight="1" x14ac:dyDescent="0.2">
      <c r="A2" s="43" t="str">
        <f>Responses!A2</f>
        <v>RFQ730-18039 A&amp;E University of Houston Garage No. 6</v>
      </c>
      <c r="B2" s="43"/>
      <c r="C2" s="43"/>
      <c r="D2" s="43"/>
      <c r="E2" s="43"/>
      <c r="F2" s="43"/>
      <c r="G2" s="43"/>
      <c r="H2" s="61"/>
      <c r="I2" s="43"/>
      <c r="J2" s="36"/>
    </row>
    <row r="3" spans="1:10" ht="15.75" thickBot="1" x14ac:dyDescent="0.25">
      <c r="A3" s="36"/>
      <c r="B3" s="41"/>
      <c r="C3" s="36"/>
      <c r="D3" s="36"/>
      <c r="E3" s="36"/>
      <c r="I3" s="16"/>
      <c r="J3" s="36"/>
    </row>
    <row r="4" spans="1:10" ht="86.25" customHeight="1" thickTop="1" thickBot="1" x14ac:dyDescent="0.25">
      <c r="A4" s="37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62" t="s">
        <v>28</v>
      </c>
      <c r="I4" s="19" t="s">
        <v>11</v>
      </c>
      <c r="J4" s="38"/>
    </row>
    <row r="5" spans="1:10" ht="16.5" thickTop="1" x14ac:dyDescent="0.2">
      <c r="A5" s="40" t="str">
        <f>Responses!A5</f>
        <v>Atkins North American, Inc.</v>
      </c>
      <c r="B5" s="52">
        <v>24</v>
      </c>
      <c r="C5" s="52">
        <v>17.5</v>
      </c>
      <c r="D5" s="52">
        <v>10.5</v>
      </c>
      <c r="E5" s="52">
        <v>3.25</v>
      </c>
      <c r="F5" s="52">
        <v>3.5</v>
      </c>
      <c r="G5" s="53">
        <v>5</v>
      </c>
      <c r="H5" s="63">
        <v>10</v>
      </c>
      <c r="I5" s="7">
        <f>SUM(B5:H5)</f>
        <v>73.75</v>
      </c>
      <c r="J5" s="29">
        <v>1</v>
      </c>
    </row>
    <row r="6" spans="1:10" ht="15.75" x14ac:dyDescent="0.25">
      <c r="A6" s="47" t="str">
        <f>Responses!A6</f>
        <v>Corgan</v>
      </c>
      <c r="B6" s="52">
        <v>21</v>
      </c>
      <c r="C6" s="52">
        <v>18.75</v>
      </c>
      <c r="D6" s="52">
        <v>10.5</v>
      </c>
      <c r="E6" s="52">
        <v>3.5</v>
      </c>
      <c r="F6" s="52">
        <v>3.5</v>
      </c>
      <c r="G6" s="53">
        <v>6</v>
      </c>
      <c r="H6" s="63">
        <v>10</v>
      </c>
      <c r="I6" s="7">
        <f t="shared" ref="I6:I21" si="0">SUM(B6:H6)</f>
        <v>73.25</v>
      </c>
      <c r="J6" s="28">
        <v>2</v>
      </c>
    </row>
    <row r="7" spans="1:10" ht="15.75" x14ac:dyDescent="0.25">
      <c r="A7" s="47" t="str">
        <f>Responses!A7</f>
        <v>Dewberry Architects</v>
      </c>
      <c r="B7" s="52">
        <v>24</v>
      </c>
      <c r="C7" s="52">
        <v>17.5</v>
      </c>
      <c r="D7" s="52">
        <v>10.5</v>
      </c>
      <c r="E7" s="52">
        <v>3.5</v>
      </c>
      <c r="F7" s="52">
        <v>3.5</v>
      </c>
      <c r="G7" s="53">
        <v>6</v>
      </c>
      <c r="H7" s="63">
        <v>10</v>
      </c>
      <c r="I7" s="7">
        <f t="shared" si="0"/>
        <v>75</v>
      </c>
      <c r="J7" s="30">
        <v>3</v>
      </c>
    </row>
    <row r="8" spans="1:10" ht="15.75" x14ac:dyDescent="0.25">
      <c r="A8" s="47" t="str">
        <f>Responses!A8</f>
        <v>EYP, Inc.</v>
      </c>
      <c r="B8" s="52">
        <v>24</v>
      </c>
      <c r="C8" s="52">
        <v>18.75</v>
      </c>
      <c r="D8" s="52">
        <v>10.5</v>
      </c>
      <c r="E8" s="52">
        <v>3.5</v>
      </c>
      <c r="F8" s="52">
        <v>4</v>
      </c>
      <c r="G8" s="53">
        <v>7</v>
      </c>
      <c r="H8" s="63">
        <v>9</v>
      </c>
      <c r="I8" s="7">
        <f t="shared" si="0"/>
        <v>76.75</v>
      </c>
      <c r="J8" s="28">
        <v>4</v>
      </c>
    </row>
    <row r="9" spans="1:10" s="39" customFormat="1" ht="15.75" x14ac:dyDescent="0.25">
      <c r="A9" s="47" t="str">
        <f>Responses!A9</f>
        <v>HarrisonKornberg**</v>
      </c>
      <c r="B9" s="52">
        <v>22.5</v>
      </c>
      <c r="C9" s="52">
        <v>17.5</v>
      </c>
      <c r="D9" s="52">
        <v>10.5</v>
      </c>
      <c r="E9" s="52">
        <v>3.5</v>
      </c>
      <c r="F9" s="52">
        <v>3.5</v>
      </c>
      <c r="G9" s="53">
        <v>6.5</v>
      </c>
      <c r="H9" s="63">
        <v>10</v>
      </c>
      <c r="I9" s="7">
        <f t="shared" si="0"/>
        <v>74</v>
      </c>
      <c r="J9" s="30">
        <v>6</v>
      </c>
    </row>
    <row r="10" spans="1:10" s="39" customFormat="1" ht="15.75" x14ac:dyDescent="0.25">
      <c r="A10" s="47" t="str">
        <f>Responses!A10</f>
        <v>Huckabee</v>
      </c>
      <c r="B10" s="52">
        <v>21</v>
      </c>
      <c r="C10" s="52">
        <v>17.5</v>
      </c>
      <c r="D10" s="52">
        <v>10.5</v>
      </c>
      <c r="E10" s="52">
        <v>3.5</v>
      </c>
      <c r="F10" s="52">
        <v>3.5</v>
      </c>
      <c r="G10" s="53">
        <v>7.5</v>
      </c>
      <c r="H10" s="63">
        <v>10</v>
      </c>
      <c r="I10" s="7">
        <f t="shared" si="0"/>
        <v>73.5</v>
      </c>
      <c r="J10" s="28">
        <v>5</v>
      </c>
    </row>
    <row r="11" spans="1:10" ht="15.75" x14ac:dyDescent="0.25">
      <c r="A11" s="47" t="str">
        <f>Responses!A11</f>
        <v>Huitt-Zollars, Inc.</v>
      </c>
      <c r="B11" s="52">
        <v>24</v>
      </c>
      <c r="C11" s="52">
        <v>17.5</v>
      </c>
      <c r="D11" s="52">
        <v>10.5</v>
      </c>
      <c r="E11" s="52">
        <v>3.5</v>
      </c>
      <c r="F11" s="52">
        <v>3.5</v>
      </c>
      <c r="G11" s="53">
        <v>7.5</v>
      </c>
      <c r="H11" s="63">
        <v>10</v>
      </c>
      <c r="I11" s="7">
        <f t="shared" si="0"/>
        <v>76.5</v>
      </c>
      <c r="J11" s="30">
        <v>7</v>
      </c>
    </row>
    <row r="12" spans="1:10" ht="15.75" x14ac:dyDescent="0.25">
      <c r="A12" s="47" t="str">
        <f>Responses!A12</f>
        <v>Kirksey Architecture</v>
      </c>
      <c r="B12" s="52">
        <v>22.5</v>
      </c>
      <c r="C12" s="52">
        <v>17.5</v>
      </c>
      <c r="D12" s="52">
        <v>10.5</v>
      </c>
      <c r="E12" s="52">
        <v>3.5</v>
      </c>
      <c r="F12" s="52">
        <v>3.5</v>
      </c>
      <c r="G12" s="53">
        <v>6.5</v>
      </c>
      <c r="H12" s="63">
        <v>10</v>
      </c>
      <c r="I12" s="7">
        <f t="shared" si="0"/>
        <v>74</v>
      </c>
      <c r="J12" s="28">
        <v>8</v>
      </c>
    </row>
    <row r="13" spans="1:10" ht="15.75" x14ac:dyDescent="0.25">
      <c r="A13" s="47" t="str">
        <f>Responses!A13</f>
        <v>Moody Nolan, Inc</v>
      </c>
      <c r="B13" s="52">
        <v>19.5</v>
      </c>
      <c r="C13" s="52">
        <v>17.5</v>
      </c>
      <c r="D13" s="52">
        <v>10.5</v>
      </c>
      <c r="E13" s="52">
        <v>3.25</v>
      </c>
      <c r="F13" s="52">
        <v>3.5</v>
      </c>
      <c r="G13" s="53">
        <v>7</v>
      </c>
      <c r="H13" s="63">
        <v>10</v>
      </c>
      <c r="I13" s="7">
        <f t="shared" si="0"/>
        <v>71.25</v>
      </c>
      <c r="J13" s="30">
        <v>9</v>
      </c>
    </row>
    <row r="14" spans="1:10" ht="15.75" x14ac:dyDescent="0.25">
      <c r="A14" s="47" t="str">
        <f>Responses!A14</f>
        <v>OMNIPlan</v>
      </c>
      <c r="B14" s="52">
        <v>21</v>
      </c>
      <c r="C14" s="52">
        <v>17.5</v>
      </c>
      <c r="D14" s="52">
        <v>10.5</v>
      </c>
      <c r="E14" s="52">
        <v>3.5</v>
      </c>
      <c r="F14" s="52">
        <v>3.5</v>
      </c>
      <c r="G14" s="53">
        <v>6.5</v>
      </c>
      <c r="H14" s="63">
        <v>9</v>
      </c>
      <c r="I14" s="7">
        <f t="shared" si="0"/>
        <v>71.5</v>
      </c>
      <c r="J14" s="28">
        <v>10</v>
      </c>
    </row>
    <row r="15" spans="1:10" ht="15.75" x14ac:dyDescent="0.25">
      <c r="A15" s="47" t="str">
        <f>Responses!A15</f>
        <v>Page Southerland Page</v>
      </c>
      <c r="B15" s="52">
        <v>21</v>
      </c>
      <c r="C15" s="52">
        <v>17.5</v>
      </c>
      <c r="D15" s="52">
        <v>10.5</v>
      </c>
      <c r="E15" s="52">
        <v>3.5</v>
      </c>
      <c r="F15" s="52">
        <v>3.5</v>
      </c>
      <c r="G15" s="53">
        <v>7.5</v>
      </c>
      <c r="H15" s="63">
        <v>9</v>
      </c>
      <c r="I15" s="7">
        <f t="shared" si="0"/>
        <v>72.5</v>
      </c>
      <c r="J15" s="30">
        <v>11</v>
      </c>
    </row>
    <row r="16" spans="1:10" ht="15.75" x14ac:dyDescent="0.25">
      <c r="A16" s="47" t="str">
        <f>Responses!A16</f>
        <v>PBK</v>
      </c>
      <c r="B16" s="52">
        <v>21</v>
      </c>
      <c r="C16" s="52">
        <v>17.5</v>
      </c>
      <c r="D16" s="52">
        <v>10.5</v>
      </c>
      <c r="E16" s="52">
        <v>3.5</v>
      </c>
      <c r="F16" s="52">
        <v>3.75</v>
      </c>
      <c r="G16" s="53">
        <v>7</v>
      </c>
      <c r="H16" s="63">
        <v>10</v>
      </c>
      <c r="I16" s="7">
        <f t="shared" si="0"/>
        <v>73.25</v>
      </c>
      <c r="J16" s="28">
        <v>12</v>
      </c>
    </row>
    <row r="17" spans="1:10" ht="15.75" x14ac:dyDescent="0.25">
      <c r="A17" s="47" t="str">
        <f>Responses!A17</f>
        <v>PGAL</v>
      </c>
      <c r="B17" s="52">
        <v>21</v>
      </c>
      <c r="C17" s="52">
        <v>18.75</v>
      </c>
      <c r="D17" s="52">
        <v>10.5</v>
      </c>
      <c r="E17" s="52">
        <v>3.5</v>
      </c>
      <c r="F17" s="52">
        <v>3.5</v>
      </c>
      <c r="G17" s="53">
        <v>7.5</v>
      </c>
      <c r="H17" s="63">
        <v>10</v>
      </c>
      <c r="I17" s="7">
        <f t="shared" si="0"/>
        <v>74.75</v>
      </c>
      <c r="J17" s="30">
        <v>13</v>
      </c>
    </row>
    <row r="18" spans="1:10" ht="15.75" x14ac:dyDescent="0.25">
      <c r="A18" s="47" t="str">
        <f>Responses!A18</f>
        <v>Powers Brown Architecture of Texas</v>
      </c>
      <c r="B18" s="52">
        <v>21</v>
      </c>
      <c r="C18" s="52">
        <v>16.25</v>
      </c>
      <c r="D18" s="52">
        <v>10.5</v>
      </c>
      <c r="E18" s="52">
        <v>3.5</v>
      </c>
      <c r="F18" s="52">
        <v>3.5</v>
      </c>
      <c r="G18" s="53">
        <v>6.5</v>
      </c>
      <c r="H18" s="63">
        <v>9</v>
      </c>
      <c r="I18" s="7">
        <f t="shared" si="0"/>
        <v>70.25</v>
      </c>
      <c r="J18" s="28">
        <v>14</v>
      </c>
    </row>
    <row r="19" spans="1:10" ht="15.75" x14ac:dyDescent="0.25">
      <c r="A19" s="47" t="str">
        <f>Responses!A19</f>
        <v>Prozign**</v>
      </c>
      <c r="B19" s="52">
        <v>21</v>
      </c>
      <c r="C19" s="52">
        <v>18.75</v>
      </c>
      <c r="D19" s="52">
        <v>10.5</v>
      </c>
      <c r="E19" s="52">
        <v>3.5</v>
      </c>
      <c r="F19" s="52">
        <v>3.5</v>
      </c>
      <c r="G19" s="53">
        <v>7</v>
      </c>
      <c r="H19" s="63">
        <v>8</v>
      </c>
      <c r="I19" s="7">
        <f t="shared" si="0"/>
        <v>72.25</v>
      </c>
      <c r="J19" s="30">
        <v>15</v>
      </c>
    </row>
    <row r="20" spans="1:10" ht="15.75" x14ac:dyDescent="0.25">
      <c r="A20" s="56" t="str">
        <f>Responses!A20</f>
        <v>STOA International Architects**</v>
      </c>
      <c r="B20" s="52">
        <v>19.5</v>
      </c>
      <c r="C20" s="52">
        <v>17.5</v>
      </c>
      <c r="D20" s="52">
        <v>10.5</v>
      </c>
      <c r="E20" s="52">
        <v>3.5</v>
      </c>
      <c r="F20" s="52">
        <v>3.5</v>
      </c>
      <c r="G20" s="53">
        <v>7</v>
      </c>
      <c r="H20" s="63">
        <v>9</v>
      </c>
      <c r="I20" s="7">
        <f t="shared" si="0"/>
        <v>70.5</v>
      </c>
      <c r="J20" s="28">
        <v>16</v>
      </c>
    </row>
    <row r="21" spans="1:10" ht="15.75" x14ac:dyDescent="0.25">
      <c r="A21" s="56" t="str">
        <f>Responses!A21</f>
        <v>Wantman Group, Inc</v>
      </c>
      <c r="B21" s="52">
        <v>22.5</v>
      </c>
      <c r="C21" s="52">
        <v>17.5</v>
      </c>
      <c r="D21" s="52">
        <v>10.5</v>
      </c>
      <c r="E21" s="52">
        <v>3.5</v>
      </c>
      <c r="F21" s="52">
        <v>3.5</v>
      </c>
      <c r="G21" s="53">
        <v>7</v>
      </c>
      <c r="H21" s="63">
        <v>2</v>
      </c>
      <c r="I21" s="7">
        <f t="shared" si="0"/>
        <v>66.5</v>
      </c>
      <c r="J21" s="30">
        <v>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G5" sqref="G5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  <col min="8" max="8" width="12.5703125" style="22" customWidth="1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60"/>
      <c r="I1" s="49"/>
      <c r="J1" s="44"/>
    </row>
    <row r="2" spans="1:10" ht="12.75" customHeight="1" x14ac:dyDescent="0.2">
      <c r="A2" s="50" t="str">
        <f>Responses!A2</f>
        <v>RFQ730-18039 A&amp;E University of Houston Garage No. 6</v>
      </c>
      <c r="B2" s="50"/>
      <c r="C2" s="50"/>
      <c r="D2" s="50"/>
      <c r="E2" s="50"/>
      <c r="F2" s="50"/>
      <c r="G2" s="50"/>
      <c r="H2" s="61"/>
      <c r="I2" s="50"/>
      <c r="J2" s="44"/>
    </row>
    <row r="3" spans="1:10" ht="15.75" thickBot="1" x14ac:dyDescent="0.25">
      <c r="A3" s="44"/>
      <c r="B3" s="48"/>
      <c r="C3" s="44"/>
      <c r="D3" s="44"/>
      <c r="E3" s="44"/>
      <c r="F3" s="44"/>
      <c r="G3" s="44"/>
      <c r="I3" s="16"/>
      <c r="J3" s="44"/>
    </row>
    <row r="4" spans="1:10" ht="104.25" customHeight="1" thickTop="1" thickBot="1" x14ac:dyDescent="0.25">
      <c r="A4" s="45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62" t="s">
        <v>28</v>
      </c>
      <c r="I4" s="19" t="s">
        <v>11</v>
      </c>
      <c r="J4" s="46"/>
    </row>
    <row r="5" spans="1:10" ht="16.5" thickTop="1" x14ac:dyDescent="0.2">
      <c r="A5" s="47" t="str">
        <f>Responses!A5</f>
        <v>Atkins North American, Inc.</v>
      </c>
      <c r="B5" s="25">
        <v>21</v>
      </c>
      <c r="C5" s="20">
        <v>20</v>
      </c>
      <c r="D5" s="20">
        <v>12</v>
      </c>
      <c r="E5" s="20">
        <v>4</v>
      </c>
      <c r="F5" s="33">
        <v>4</v>
      </c>
      <c r="G5" s="33">
        <v>6</v>
      </c>
      <c r="H5" s="64">
        <v>10</v>
      </c>
      <c r="I5" s="7">
        <f>SUM(B5:H5)</f>
        <v>77</v>
      </c>
      <c r="J5" s="29">
        <v>1</v>
      </c>
    </row>
    <row r="6" spans="1:10" ht="15.75" x14ac:dyDescent="0.25">
      <c r="A6" s="47" t="str">
        <f>Responses!A6</f>
        <v>Corgan</v>
      </c>
      <c r="B6" s="25">
        <v>21</v>
      </c>
      <c r="C6" s="20">
        <v>17.5</v>
      </c>
      <c r="D6" s="20">
        <v>12</v>
      </c>
      <c r="E6" s="20">
        <v>4</v>
      </c>
      <c r="F6" s="33">
        <v>3.5</v>
      </c>
      <c r="G6" s="33">
        <v>6</v>
      </c>
      <c r="H6" s="64">
        <v>10</v>
      </c>
      <c r="I6" s="7">
        <f t="shared" ref="I6:I21" si="0">SUM(B6:H6)</f>
        <v>74</v>
      </c>
      <c r="J6" s="28">
        <v>2</v>
      </c>
    </row>
    <row r="7" spans="1:10" ht="15.75" x14ac:dyDescent="0.25">
      <c r="A7" s="47" t="str">
        <f>Responses!A7</f>
        <v>Dewberry Architects</v>
      </c>
      <c r="B7" s="25">
        <v>18</v>
      </c>
      <c r="C7" s="20">
        <v>17.5</v>
      </c>
      <c r="D7" s="20">
        <v>12</v>
      </c>
      <c r="E7" s="20">
        <v>3.5</v>
      </c>
      <c r="F7" s="33">
        <v>3.5</v>
      </c>
      <c r="G7" s="33">
        <v>5</v>
      </c>
      <c r="H7" s="64">
        <v>10</v>
      </c>
      <c r="I7" s="7">
        <f t="shared" si="0"/>
        <v>69.5</v>
      </c>
      <c r="J7" s="30">
        <v>3</v>
      </c>
    </row>
    <row r="8" spans="1:10" ht="15.75" x14ac:dyDescent="0.25">
      <c r="A8" s="47" t="str">
        <f>Responses!A8</f>
        <v>EYP, Inc.</v>
      </c>
      <c r="B8" s="25">
        <v>24</v>
      </c>
      <c r="C8" s="20">
        <v>20</v>
      </c>
      <c r="D8" s="20">
        <v>12</v>
      </c>
      <c r="E8" s="20">
        <v>4</v>
      </c>
      <c r="F8" s="33">
        <v>4.5</v>
      </c>
      <c r="G8" s="33">
        <v>9</v>
      </c>
      <c r="H8" s="64">
        <v>9</v>
      </c>
      <c r="I8" s="7">
        <f t="shared" si="0"/>
        <v>82.5</v>
      </c>
      <c r="J8" s="28">
        <v>4</v>
      </c>
    </row>
    <row r="9" spans="1:10" ht="15.75" x14ac:dyDescent="0.25">
      <c r="A9" s="47" t="str">
        <f>Responses!A9</f>
        <v>HarrisonKornberg**</v>
      </c>
      <c r="B9" s="25">
        <v>24</v>
      </c>
      <c r="C9" s="20">
        <v>22.5</v>
      </c>
      <c r="D9" s="20">
        <v>12</v>
      </c>
      <c r="E9" s="20">
        <v>3.5</v>
      </c>
      <c r="F9" s="33">
        <v>4</v>
      </c>
      <c r="G9" s="33">
        <v>8</v>
      </c>
      <c r="H9" s="64">
        <v>10</v>
      </c>
      <c r="I9" s="7">
        <f t="shared" si="0"/>
        <v>84</v>
      </c>
      <c r="J9" s="30">
        <v>6</v>
      </c>
    </row>
    <row r="10" spans="1:10" ht="15.75" x14ac:dyDescent="0.25">
      <c r="A10" s="47" t="str">
        <f>Responses!A10</f>
        <v>Huckabee</v>
      </c>
      <c r="B10" s="25">
        <v>21</v>
      </c>
      <c r="C10" s="20">
        <v>20</v>
      </c>
      <c r="D10" s="20">
        <v>10.5</v>
      </c>
      <c r="E10" s="20">
        <v>3.5</v>
      </c>
      <c r="F10" s="33">
        <v>4</v>
      </c>
      <c r="G10" s="33">
        <v>6</v>
      </c>
      <c r="H10" s="64">
        <v>10</v>
      </c>
      <c r="I10" s="7">
        <f t="shared" si="0"/>
        <v>75</v>
      </c>
      <c r="J10" s="28">
        <v>5</v>
      </c>
    </row>
    <row r="11" spans="1:10" ht="15.75" x14ac:dyDescent="0.25">
      <c r="A11" s="47" t="str">
        <f>Responses!A11</f>
        <v>Huitt-Zollars, Inc.</v>
      </c>
      <c r="B11" s="25">
        <v>24</v>
      </c>
      <c r="C11" s="20">
        <v>17.5</v>
      </c>
      <c r="D11" s="20">
        <v>12</v>
      </c>
      <c r="E11" s="20">
        <v>4</v>
      </c>
      <c r="F11" s="33">
        <v>4</v>
      </c>
      <c r="G11" s="33">
        <v>6</v>
      </c>
      <c r="H11" s="64">
        <v>10</v>
      </c>
      <c r="I11" s="7">
        <f t="shared" si="0"/>
        <v>77.5</v>
      </c>
      <c r="J11" s="30">
        <v>7</v>
      </c>
    </row>
    <row r="12" spans="1:10" ht="15.75" x14ac:dyDescent="0.25">
      <c r="A12" s="47" t="str">
        <f>Responses!A12</f>
        <v>Kirksey Architecture</v>
      </c>
      <c r="B12" s="25">
        <v>24</v>
      </c>
      <c r="C12" s="20">
        <v>20</v>
      </c>
      <c r="D12" s="20">
        <v>12</v>
      </c>
      <c r="E12" s="20">
        <v>3.5</v>
      </c>
      <c r="F12" s="33">
        <v>4</v>
      </c>
      <c r="G12" s="33">
        <v>7</v>
      </c>
      <c r="H12" s="64">
        <v>10</v>
      </c>
      <c r="I12" s="7">
        <f t="shared" si="0"/>
        <v>80.5</v>
      </c>
      <c r="J12" s="28">
        <v>8</v>
      </c>
    </row>
    <row r="13" spans="1:10" ht="15.75" x14ac:dyDescent="0.25">
      <c r="A13" s="47" t="str">
        <f>Responses!A13</f>
        <v>Moody Nolan, Inc</v>
      </c>
      <c r="B13" s="25">
        <v>21</v>
      </c>
      <c r="C13" s="20">
        <v>20</v>
      </c>
      <c r="D13" s="20">
        <v>9</v>
      </c>
      <c r="E13" s="20">
        <v>3</v>
      </c>
      <c r="F13" s="33">
        <v>3.5</v>
      </c>
      <c r="G13" s="33">
        <v>5</v>
      </c>
      <c r="H13" s="64">
        <v>10</v>
      </c>
      <c r="I13" s="7">
        <f t="shared" si="0"/>
        <v>71.5</v>
      </c>
      <c r="J13" s="30">
        <v>9</v>
      </c>
    </row>
    <row r="14" spans="1:10" ht="15.75" x14ac:dyDescent="0.25">
      <c r="A14" s="47" t="str">
        <f>Responses!A14</f>
        <v>OMNIPlan</v>
      </c>
      <c r="B14" s="25">
        <v>21</v>
      </c>
      <c r="C14" s="20">
        <v>20</v>
      </c>
      <c r="D14" s="20">
        <v>12</v>
      </c>
      <c r="E14" s="20">
        <v>3.5</v>
      </c>
      <c r="F14" s="33">
        <v>3.5</v>
      </c>
      <c r="G14" s="33">
        <v>7</v>
      </c>
      <c r="H14" s="64">
        <v>9</v>
      </c>
      <c r="I14" s="7">
        <f t="shared" si="0"/>
        <v>76</v>
      </c>
      <c r="J14" s="28">
        <v>10</v>
      </c>
    </row>
    <row r="15" spans="1:10" ht="15.75" x14ac:dyDescent="0.25">
      <c r="A15" s="47" t="str">
        <f>Responses!A15</f>
        <v>Page Southerland Page</v>
      </c>
      <c r="B15" s="25">
        <v>24</v>
      </c>
      <c r="C15" s="20">
        <v>20</v>
      </c>
      <c r="D15" s="20">
        <v>12</v>
      </c>
      <c r="E15" s="20">
        <v>4</v>
      </c>
      <c r="F15" s="33">
        <v>4</v>
      </c>
      <c r="G15" s="33">
        <v>8</v>
      </c>
      <c r="H15" s="64">
        <v>9</v>
      </c>
      <c r="I15" s="7">
        <f t="shared" si="0"/>
        <v>81</v>
      </c>
      <c r="J15" s="30">
        <v>11</v>
      </c>
    </row>
    <row r="16" spans="1:10" ht="15.75" x14ac:dyDescent="0.25">
      <c r="A16" s="47" t="str">
        <f>Responses!A16</f>
        <v>PBK</v>
      </c>
      <c r="B16" s="25">
        <v>24</v>
      </c>
      <c r="C16" s="20">
        <v>20</v>
      </c>
      <c r="D16" s="20">
        <v>12</v>
      </c>
      <c r="E16" s="20">
        <v>4</v>
      </c>
      <c r="F16" s="33">
        <v>4</v>
      </c>
      <c r="G16" s="33">
        <v>8</v>
      </c>
      <c r="H16" s="64">
        <v>10</v>
      </c>
      <c r="I16" s="7">
        <f t="shared" si="0"/>
        <v>82</v>
      </c>
      <c r="J16" s="28">
        <v>12</v>
      </c>
    </row>
    <row r="17" spans="1:10" ht="15.75" x14ac:dyDescent="0.25">
      <c r="A17" s="47" t="str">
        <f>Responses!A17</f>
        <v>PGAL</v>
      </c>
      <c r="B17" s="25">
        <v>24</v>
      </c>
      <c r="C17" s="20">
        <v>22.5</v>
      </c>
      <c r="D17" s="20">
        <v>12</v>
      </c>
      <c r="E17" s="20">
        <v>4</v>
      </c>
      <c r="F17" s="33">
        <v>4</v>
      </c>
      <c r="G17" s="33">
        <v>7</v>
      </c>
      <c r="H17" s="64">
        <v>10</v>
      </c>
      <c r="I17" s="7">
        <f t="shared" si="0"/>
        <v>83.5</v>
      </c>
      <c r="J17" s="30">
        <v>13</v>
      </c>
    </row>
    <row r="18" spans="1:10" ht="15.75" x14ac:dyDescent="0.25">
      <c r="A18" s="47" t="str">
        <f>Responses!A18</f>
        <v>Powers Brown Architecture of Texas</v>
      </c>
      <c r="B18" s="25">
        <v>21</v>
      </c>
      <c r="C18" s="20">
        <v>22.5</v>
      </c>
      <c r="D18" s="20">
        <v>12</v>
      </c>
      <c r="E18" s="20">
        <v>3.5</v>
      </c>
      <c r="F18" s="33">
        <v>3.5</v>
      </c>
      <c r="G18" s="33">
        <v>7</v>
      </c>
      <c r="H18" s="64">
        <v>9</v>
      </c>
      <c r="I18" s="7">
        <f t="shared" si="0"/>
        <v>78.5</v>
      </c>
      <c r="J18" s="28">
        <v>14</v>
      </c>
    </row>
    <row r="19" spans="1:10" ht="15.75" x14ac:dyDescent="0.25">
      <c r="A19" s="47" t="str">
        <f>Responses!A19</f>
        <v>Prozign**</v>
      </c>
      <c r="B19" s="25">
        <v>21</v>
      </c>
      <c r="C19" s="20">
        <v>20</v>
      </c>
      <c r="D19" s="20">
        <v>12</v>
      </c>
      <c r="E19" s="20">
        <v>3</v>
      </c>
      <c r="F19" s="33">
        <v>3.5</v>
      </c>
      <c r="G19" s="33">
        <v>7</v>
      </c>
      <c r="H19" s="64">
        <v>8</v>
      </c>
      <c r="I19" s="7">
        <f t="shared" si="0"/>
        <v>74.5</v>
      </c>
      <c r="J19" s="30">
        <v>15</v>
      </c>
    </row>
    <row r="20" spans="1:10" ht="15.75" x14ac:dyDescent="0.25">
      <c r="A20" s="56" t="str">
        <f>Responses!A20</f>
        <v>STOA International Architects**</v>
      </c>
      <c r="B20" s="25">
        <v>21</v>
      </c>
      <c r="C20" s="20">
        <v>17.5</v>
      </c>
      <c r="D20" s="20">
        <v>10.5</v>
      </c>
      <c r="E20" s="20">
        <v>3.5</v>
      </c>
      <c r="F20" s="33">
        <v>3.5</v>
      </c>
      <c r="G20" s="33">
        <v>7</v>
      </c>
      <c r="H20" s="64">
        <v>9</v>
      </c>
      <c r="I20" s="7">
        <f t="shared" si="0"/>
        <v>72</v>
      </c>
      <c r="J20" s="28">
        <v>16</v>
      </c>
    </row>
    <row r="21" spans="1:10" ht="15.75" x14ac:dyDescent="0.25">
      <c r="A21" s="56" t="str">
        <f>Responses!A21</f>
        <v>Wantman Group, Inc</v>
      </c>
      <c r="B21" s="25">
        <v>21</v>
      </c>
      <c r="C21" s="20">
        <v>17.5</v>
      </c>
      <c r="D21" s="20">
        <v>10.5</v>
      </c>
      <c r="E21" s="20">
        <v>3.5</v>
      </c>
      <c r="F21" s="33">
        <v>3.5</v>
      </c>
      <c r="G21" s="33">
        <v>7</v>
      </c>
      <c r="H21" s="64">
        <v>2</v>
      </c>
      <c r="I21" s="7">
        <f t="shared" si="0"/>
        <v>65</v>
      </c>
      <c r="J21" s="30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N14" sqref="N14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  <col min="8" max="8" width="9.140625" style="22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60"/>
      <c r="I1" s="49"/>
      <c r="J1" s="44"/>
    </row>
    <row r="2" spans="1:10" ht="12.75" customHeight="1" x14ac:dyDescent="0.2">
      <c r="A2" s="50" t="str">
        <f>Responses!A2</f>
        <v>RFQ730-18039 A&amp;E University of Houston Garage No. 6</v>
      </c>
      <c r="B2" s="50"/>
      <c r="C2" s="50"/>
      <c r="D2" s="50"/>
      <c r="E2" s="50"/>
      <c r="F2" s="50"/>
      <c r="G2" s="50"/>
      <c r="H2" s="61"/>
      <c r="I2" s="50"/>
      <c r="J2" s="44"/>
    </row>
    <row r="3" spans="1:10" ht="15.75" thickBot="1" x14ac:dyDescent="0.25">
      <c r="A3" s="44"/>
      <c r="B3" s="48"/>
      <c r="C3" s="44"/>
      <c r="D3" s="44"/>
      <c r="E3" s="44"/>
      <c r="F3" s="44"/>
      <c r="G3" s="44"/>
      <c r="I3" s="16"/>
      <c r="J3" s="44"/>
    </row>
    <row r="4" spans="1:10" ht="75" thickTop="1" thickBot="1" x14ac:dyDescent="0.25">
      <c r="A4" s="45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62" t="s">
        <v>28</v>
      </c>
      <c r="I4" s="19" t="s">
        <v>11</v>
      </c>
      <c r="J4" s="46"/>
    </row>
    <row r="5" spans="1:10" ht="16.5" thickTop="1" x14ac:dyDescent="0.2">
      <c r="A5" s="47" t="str">
        <f>Responses!A5</f>
        <v>Atkins North American, Inc.</v>
      </c>
      <c r="B5" s="25">
        <v>24</v>
      </c>
      <c r="C5" s="20">
        <v>22.5</v>
      </c>
      <c r="D5" s="20">
        <v>12</v>
      </c>
      <c r="E5" s="20">
        <v>5</v>
      </c>
      <c r="F5" s="33">
        <v>5</v>
      </c>
      <c r="G5" s="33">
        <v>7</v>
      </c>
      <c r="H5" s="64">
        <v>10</v>
      </c>
      <c r="I5" s="7">
        <f>SUM(B5:H5)</f>
        <v>85.5</v>
      </c>
      <c r="J5" s="29">
        <v>1</v>
      </c>
    </row>
    <row r="6" spans="1:10" ht="15.75" x14ac:dyDescent="0.25">
      <c r="A6" s="47" t="str">
        <f>Responses!A6</f>
        <v>Corgan</v>
      </c>
      <c r="B6" s="25">
        <v>25.2</v>
      </c>
      <c r="C6" s="20">
        <v>20</v>
      </c>
      <c r="D6" s="20">
        <v>12</v>
      </c>
      <c r="E6" s="20">
        <v>5</v>
      </c>
      <c r="F6" s="33">
        <v>5</v>
      </c>
      <c r="G6" s="33">
        <v>7</v>
      </c>
      <c r="H6" s="64">
        <v>10</v>
      </c>
      <c r="I6" s="7">
        <f t="shared" ref="I6:I21" si="0">SUM(B6:H6)</f>
        <v>84.2</v>
      </c>
      <c r="J6" s="28">
        <v>2</v>
      </c>
    </row>
    <row r="7" spans="1:10" ht="15.75" x14ac:dyDescent="0.25">
      <c r="A7" s="47" t="str">
        <f>Responses!A7</f>
        <v>Dewberry Architects</v>
      </c>
      <c r="B7" s="25">
        <v>21</v>
      </c>
      <c r="C7" s="20">
        <v>19</v>
      </c>
      <c r="D7" s="20">
        <v>12</v>
      </c>
      <c r="E7" s="20">
        <v>4.5</v>
      </c>
      <c r="F7" s="33">
        <v>5</v>
      </c>
      <c r="G7" s="33">
        <v>6</v>
      </c>
      <c r="H7" s="64">
        <v>10</v>
      </c>
      <c r="I7" s="7">
        <f t="shared" si="0"/>
        <v>77.5</v>
      </c>
      <c r="J7" s="30">
        <v>3</v>
      </c>
    </row>
    <row r="8" spans="1:10" ht="15.75" x14ac:dyDescent="0.25">
      <c r="A8" s="47" t="str">
        <f>Responses!A8</f>
        <v>EYP, Inc.</v>
      </c>
      <c r="B8" s="25">
        <v>25.8</v>
      </c>
      <c r="C8" s="20">
        <v>20</v>
      </c>
      <c r="D8" s="20">
        <v>13.5</v>
      </c>
      <c r="E8" s="20">
        <v>5</v>
      </c>
      <c r="F8" s="33">
        <v>5</v>
      </c>
      <c r="G8" s="33">
        <v>9</v>
      </c>
      <c r="H8" s="64">
        <v>9</v>
      </c>
      <c r="I8" s="7">
        <f t="shared" si="0"/>
        <v>87.3</v>
      </c>
      <c r="J8" s="28">
        <v>4</v>
      </c>
    </row>
    <row r="9" spans="1:10" ht="15.75" x14ac:dyDescent="0.25">
      <c r="A9" s="47" t="str">
        <f>Responses!A9</f>
        <v>HarrisonKornberg**</v>
      </c>
      <c r="B9" s="25">
        <v>24</v>
      </c>
      <c r="C9" s="20">
        <v>22.5</v>
      </c>
      <c r="D9" s="20">
        <v>12</v>
      </c>
      <c r="E9" s="20">
        <v>4.5</v>
      </c>
      <c r="F9" s="33">
        <v>5</v>
      </c>
      <c r="G9" s="33">
        <v>6</v>
      </c>
      <c r="H9" s="64">
        <v>10</v>
      </c>
      <c r="I9" s="7">
        <f t="shared" si="0"/>
        <v>84</v>
      </c>
      <c r="J9" s="30">
        <v>6</v>
      </c>
    </row>
    <row r="10" spans="1:10" ht="15.75" x14ac:dyDescent="0.25">
      <c r="A10" s="47" t="str">
        <f>Responses!A10</f>
        <v>Huckabee</v>
      </c>
      <c r="B10" s="25">
        <v>22.8</v>
      </c>
      <c r="C10" s="20">
        <v>20</v>
      </c>
      <c r="D10" s="20">
        <v>13.5</v>
      </c>
      <c r="E10" s="20">
        <v>4.5</v>
      </c>
      <c r="F10" s="33">
        <v>5</v>
      </c>
      <c r="G10" s="33">
        <v>6</v>
      </c>
      <c r="H10" s="64">
        <v>10</v>
      </c>
      <c r="I10" s="7">
        <f t="shared" si="0"/>
        <v>81.8</v>
      </c>
      <c r="J10" s="28">
        <v>5</v>
      </c>
    </row>
    <row r="11" spans="1:10" ht="15.75" x14ac:dyDescent="0.25">
      <c r="A11" s="47" t="str">
        <f>Responses!A11</f>
        <v>Huitt-Zollars, Inc.</v>
      </c>
      <c r="B11" s="25">
        <v>27</v>
      </c>
      <c r="C11" s="20">
        <v>22.5</v>
      </c>
      <c r="D11" s="20">
        <v>12</v>
      </c>
      <c r="E11" s="20">
        <v>5</v>
      </c>
      <c r="F11" s="33">
        <v>4.5</v>
      </c>
      <c r="G11" s="33">
        <v>9</v>
      </c>
      <c r="H11" s="64">
        <v>10</v>
      </c>
      <c r="I11" s="7">
        <f t="shared" si="0"/>
        <v>90</v>
      </c>
      <c r="J11" s="30">
        <v>7</v>
      </c>
    </row>
    <row r="12" spans="1:10" ht="15.75" x14ac:dyDescent="0.25">
      <c r="A12" s="47" t="str">
        <f>Responses!A12</f>
        <v>Kirksey Architecture</v>
      </c>
      <c r="B12" s="25">
        <v>27</v>
      </c>
      <c r="C12" s="20">
        <v>20</v>
      </c>
      <c r="D12" s="20">
        <v>13.5</v>
      </c>
      <c r="E12" s="20">
        <v>5</v>
      </c>
      <c r="F12" s="33">
        <v>4.5</v>
      </c>
      <c r="G12" s="33">
        <v>9</v>
      </c>
      <c r="H12" s="64">
        <v>10</v>
      </c>
      <c r="I12" s="7">
        <f t="shared" si="0"/>
        <v>89</v>
      </c>
      <c r="J12" s="28">
        <v>8</v>
      </c>
    </row>
    <row r="13" spans="1:10" ht="15.75" x14ac:dyDescent="0.25">
      <c r="A13" s="47" t="str">
        <f>Responses!A13</f>
        <v>Moody Nolan, Inc</v>
      </c>
      <c r="B13" s="25">
        <v>24</v>
      </c>
      <c r="C13" s="20">
        <v>20</v>
      </c>
      <c r="D13" s="20">
        <v>13.5</v>
      </c>
      <c r="E13" s="20">
        <v>5</v>
      </c>
      <c r="F13" s="33">
        <v>4</v>
      </c>
      <c r="G13" s="33">
        <v>6</v>
      </c>
      <c r="H13" s="64">
        <v>10</v>
      </c>
      <c r="I13" s="7">
        <f t="shared" si="0"/>
        <v>82.5</v>
      </c>
      <c r="J13" s="30">
        <v>9</v>
      </c>
    </row>
    <row r="14" spans="1:10" ht="15.75" x14ac:dyDescent="0.25">
      <c r="A14" s="47" t="str">
        <f>Responses!A14</f>
        <v>OMNIPlan</v>
      </c>
      <c r="B14" s="25">
        <v>24</v>
      </c>
      <c r="C14" s="20">
        <v>20</v>
      </c>
      <c r="D14" s="20">
        <v>12</v>
      </c>
      <c r="E14" s="20">
        <v>5</v>
      </c>
      <c r="F14" s="33">
        <v>5</v>
      </c>
      <c r="G14" s="33">
        <v>6</v>
      </c>
      <c r="H14" s="64">
        <v>9</v>
      </c>
      <c r="I14" s="7">
        <f t="shared" si="0"/>
        <v>81</v>
      </c>
      <c r="J14" s="28">
        <v>10</v>
      </c>
    </row>
    <row r="15" spans="1:10" ht="15.75" x14ac:dyDescent="0.25">
      <c r="A15" s="47" t="str">
        <f>Responses!A15</f>
        <v>Page Southerland Page</v>
      </c>
      <c r="B15" s="25">
        <v>27</v>
      </c>
      <c r="C15" s="20">
        <v>22.5</v>
      </c>
      <c r="D15" s="20">
        <v>12</v>
      </c>
      <c r="E15" s="20">
        <v>5</v>
      </c>
      <c r="F15" s="33">
        <v>5</v>
      </c>
      <c r="G15" s="33">
        <v>9</v>
      </c>
      <c r="H15" s="64">
        <v>9</v>
      </c>
      <c r="I15" s="7">
        <f t="shared" si="0"/>
        <v>89.5</v>
      </c>
      <c r="J15" s="30">
        <v>11</v>
      </c>
    </row>
    <row r="16" spans="1:10" ht="15.75" x14ac:dyDescent="0.25">
      <c r="A16" s="47" t="str">
        <f>Responses!A16</f>
        <v>PBK</v>
      </c>
      <c r="B16" s="25">
        <v>21</v>
      </c>
      <c r="C16" s="20">
        <v>20</v>
      </c>
      <c r="D16" s="20">
        <v>13.5</v>
      </c>
      <c r="E16" s="20">
        <v>5</v>
      </c>
      <c r="F16" s="33">
        <v>5</v>
      </c>
      <c r="G16" s="33">
        <v>10</v>
      </c>
      <c r="H16" s="64">
        <v>10</v>
      </c>
      <c r="I16" s="7">
        <f t="shared" si="0"/>
        <v>84.5</v>
      </c>
      <c r="J16" s="28">
        <v>12</v>
      </c>
    </row>
    <row r="17" spans="1:10" ht="15.75" x14ac:dyDescent="0.25">
      <c r="A17" s="47" t="str">
        <f>Responses!A17</f>
        <v>PGAL</v>
      </c>
      <c r="B17" s="25">
        <v>27</v>
      </c>
      <c r="C17" s="20">
        <v>21</v>
      </c>
      <c r="D17" s="20">
        <v>13.5</v>
      </c>
      <c r="E17" s="20">
        <v>5</v>
      </c>
      <c r="F17" s="33">
        <v>5</v>
      </c>
      <c r="G17" s="33">
        <v>10</v>
      </c>
      <c r="H17" s="64">
        <v>10</v>
      </c>
      <c r="I17" s="7">
        <f t="shared" si="0"/>
        <v>91.5</v>
      </c>
      <c r="J17" s="30">
        <v>13</v>
      </c>
    </row>
    <row r="18" spans="1:10" ht="15.75" x14ac:dyDescent="0.25">
      <c r="A18" s="47" t="str">
        <f>Responses!A18</f>
        <v>Powers Brown Architecture of Texas</v>
      </c>
      <c r="B18" s="25">
        <v>25.8</v>
      </c>
      <c r="C18" s="20">
        <v>22.5</v>
      </c>
      <c r="D18" s="20">
        <v>13.5</v>
      </c>
      <c r="E18" s="20">
        <v>5</v>
      </c>
      <c r="F18" s="33">
        <v>4</v>
      </c>
      <c r="G18" s="33">
        <v>8</v>
      </c>
      <c r="H18" s="64">
        <v>9</v>
      </c>
      <c r="I18" s="7">
        <f t="shared" si="0"/>
        <v>87.8</v>
      </c>
      <c r="J18" s="28">
        <v>14</v>
      </c>
    </row>
    <row r="19" spans="1:10" ht="15.75" x14ac:dyDescent="0.25">
      <c r="A19" s="47" t="str">
        <f>Responses!A19</f>
        <v>Prozign**</v>
      </c>
      <c r="B19" s="25">
        <v>24</v>
      </c>
      <c r="C19" s="20">
        <v>22.5</v>
      </c>
      <c r="D19" s="20">
        <v>12</v>
      </c>
      <c r="E19" s="20">
        <v>5</v>
      </c>
      <c r="F19" s="33">
        <v>3.8</v>
      </c>
      <c r="G19" s="33">
        <v>7.6</v>
      </c>
      <c r="H19" s="64">
        <v>8</v>
      </c>
      <c r="I19" s="7">
        <f t="shared" si="0"/>
        <v>82.899999999999991</v>
      </c>
      <c r="J19" s="30">
        <v>15</v>
      </c>
    </row>
    <row r="20" spans="1:10" ht="15.75" x14ac:dyDescent="0.25">
      <c r="A20" s="56" t="str">
        <f>Responses!A20</f>
        <v>STOA International Architects**</v>
      </c>
      <c r="B20" s="25">
        <v>21</v>
      </c>
      <c r="C20" s="20">
        <v>17.5</v>
      </c>
      <c r="D20" s="20">
        <v>12</v>
      </c>
      <c r="E20" s="20">
        <v>5</v>
      </c>
      <c r="F20" s="33">
        <v>3.5</v>
      </c>
      <c r="G20" s="33">
        <v>8</v>
      </c>
      <c r="H20" s="64">
        <v>9</v>
      </c>
      <c r="I20" s="7">
        <f t="shared" si="0"/>
        <v>76</v>
      </c>
      <c r="J20" s="28">
        <v>16</v>
      </c>
    </row>
    <row r="21" spans="1:10" ht="15.75" x14ac:dyDescent="0.25">
      <c r="A21" s="56" t="str">
        <f>Responses!A21</f>
        <v>Wantman Group, Inc</v>
      </c>
      <c r="B21" s="25">
        <v>24</v>
      </c>
      <c r="C21" s="20">
        <v>20</v>
      </c>
      <c r="D21" s="20">
        <v>9</v>
      </c>
      <c r="E21" s="20">
        <v>5</v>
      </c>
      <c r="F21" s="33">
        <v>4</v>
      </c>
      <c r="G21" s="33">
        <v>8</v>
      </c>
      <c r="H21" s="64">
        <v>2</v>
      </c>
      <c r="I21" s="7">
        <f t="shared" si="0"/>
        <v>72</v>
      </c>
      <c r="J21" s="30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2" workbookViewId="0">
      <selection activeCell="H31" sqref="H31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  <col min="8" max="8" width="9.140625" style="22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60"/>
      <c r="I1" s="49"/>
      <c r="J1" s="44"/>
    </row>
    <row r="2" spans="1:10" ht="12.75" customHeight="1" x14ac:dyDescent="0.2">
      <c r="A2" s="50" t="str">
        <f>Responses!A2</f>
        <v>RFQ730-18039 A&amp;E University of Houston Garage No. 6</v>
      </c>
      <c r="B2" s="50"/>
      <c r="C2" s="50"/>
      <c r="D2" s="50"/>
      <c r="E2" s="50"/>
      <c r="F2" s="50"/>
      <c r="G2" s="50"/>
      <c r="H2" s="61"/>
      <c r="I2" s="50"/>
      <c r="J2" s="44"/>
    </row>
    <row r="3" spans="1:10" ht="15.75" thickBot="1" x14ac:dyDescent="0.25">
      <c r="A3" s="44"/>
      <c r="B3" s="48"/>
      <c r="C3" s="44"/>
      <c r="D3" s="44"/>
      <c r="E3" s="44"/>
      <c r="F3" s="44"/>
      <c r="G3" s="44"/>
      <c r="I3" s="16"/>
      <c r="J3" s="44"/>
    </row>
    <row r="4" spans="1:10" ht="97.5" customHeight="1" thickTop="1" thickBot="1" x14ac:dyDescent="0.25">
      <c r="A4" s="45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62" t="s">
        <v>28</v>
      </c>
      <c r="I4" s="19" t="s">
        <v>11</v>
      </c>
      <c r="J4" s="46"/>
    </row>
    <row r="5" spans="1:10" ht="16.5" thickTop="1" x14ac:dyDescent="0.2">
      <c r="A5" s="47" t="str">
        <f>Responses!A5</f>
        <v>Atkins North American, Inc.</v>
      </c>
      <c r="B5" s="25">
        <v>12</v>
      </c>
      <c r="C5" s="20">
        <v>10</v>
      </c>
      <c r="D5" s="20">
        <v>9</v>
      </c>
      <c r="E5" s="20">
        <v>3</v>
      </c>
      <c r="F5" s="33">
        <v>1</v>
      </c>
      <c r="G5" s="33">
        <v>2</v>
      </c>
      <c r="H5" s="64">
        <v>10</v>
      </c>
      <c r="I5" s="7">
        <f>SUM(B5:H5)</f>
        <v>47</v>
      </c>
      <c r="J5" s="29">
        <v>1</v>
      </c>
    </row>
    <row r="6" spans="1:10" ht="15.75" x14ac:dyDescent="0.25">
      <c r="A6" s="47" t="str">
        <f>Responses!A6</f>
        <v>Corgan</v>
      </c>
      <c r="B6" s="25">
        <v>18</v>
      </c>
      <c r="C6" s="20">
        <v>15</v>
      </c>
      <c r="D6" s="20">
        <v>9</v>
      </c>
      <c r="E6" s="20">
        <v>2</v>
      </c>
      <c r="F6" s="33">
        <v>1</v>
      </c>
      <c r="G6" s="33">
        <v>2</v>
      </c>
      <c r="H6" s="64">
        <v>10</v>
      </c>
      <c r="I6" s="7">
        <f t="shared" ref="I6:I21" si="0">SUM(B6:H6)</f>
        <v>57</v>
      </c>
      <c r="J6" s="28">
        <v>2</v>
      </c>
    </row>
    <row r="7" spans="1:10" ht="15.75" x14ac:dyDescent="0.25">
      <c r="A7" s="47" t="str">
        <f>Responses!A7</f>
        <v>Dewberry Architects</v>
      </c>
      <c r="B7" s="25">
        <v>12</v>
      </c>
      <c r="C7" s="20">
        <v>15</v>
      </c>
      <c r="D7" s="20">
        <v>6</v>
      </c>
      <c r="E7" s="20">
        <v>3</v>
      </c>
      <c r="F7" s="33">
        <v>2</v>
      </c>
      <c r="G7" s="33">
        <v>2</v>
      </c>
      <c r="H7" s="64">
        <v>10</v>
      </c>
      <c r="I7" s="7">
        <f t="shared" si="0"/>
        <v>50</v>
      </c>
      <c r="J7" s="30">
        <v>3</v>
      </c>
    </row>
    <row r="8" spans="1:10" ht="15.75" x14ac:dyDescent="0.25">
      <c r="A8" s="47" t="str">
        <f>Responses!A8</f>
        <v>EYP, Inc.</v>
      </c>
      <c r="B8" s="25">
        <v>30</v>
      </c>
      <c r="C8" s="20">
        <v>20</v>
      </c>
      <c r="D8" s="20">
        <v>15</v>
      </c>
      <c r="E8" s="20">
        <v>4</v>
      </c>
      <c r="F8" s="33">
        <v>5</v>
      </c>
      <c r="G8" s="33">
        <v>8</v>
      </c>
      <c r="H8" s="64">
        <v>9</v>
      </c>
      <c r="I8" s="7">
        <f t="shared" si="0"/>
        <v>91</v>
      </c>
      <c r="J8" s="28">
        <v>4</v>
      </c>
    </row>
    <row r="9" spans="1:10" ht="15.75" x14ac:dyDescent="0.25">
      <c r="A9" s="47" t="str">
        <f>Responses!A9</f>
        <v>HarrisonKornberg**</v>
      </c>
      <c r="B9" s="25">
        <v>30</v>
      </c>
      <c r="C9" s="20">
        <v>20</v>
      </c>
      <c r="D9" s="20">
        <v>15</v>
      </c>
      <c r="E9" s="20">
        <v>4</v>
      </c>
      <c r="F9" s="33">
        <v>4</v>
      </c>
      <c r="G9" s="33">
        <v>8</v>
      </c>
      <c r="H9" s="64">
        <v>10</v>
      </c>
      <c r="I9" s="7">
        <f t="shared" si="0"/>
        <v>91</v>
      </c>
      <c r="J9" s="30">
        <v>6</v>
      </c>
    </row>
    <row r="10" spans="1:10" ht="15.75" x14ac:dyDescent="0.25">
      <c r="A10" s="47" t="str">
        <f>Responses!A10</f>
        <v>Huckabee</v>
      </c>
      <c r="B10" s="25">
        <v>30</v>
      </c>
      <c r="C10" s="20">
        <v>20</v>
      </c>
      <c r="D10" s="20">
        <v>12</v>
      </c>
      <c r="E10" s="20">
        <v>4</v>
      </c>
      <c r="F10" s="33">
        <v>3</v>
      </c>
      <c r="G10" s="33">
        <v>8</v>
      </c>
      <c r="H10" s="64">
        <v>10</v>
      </c>
      <c r="I10" s="7">
        <f t="shared" si="0"/>
        <v>87</v>
      </c>
      <c r="J10" s="28">
        <v>5</v>
      </c>
    </row>
    <row r="11" spans="1:10" ht="15.75" x14ac:dyDescent="0.25">
      <c r="A11" s="47" t="str">
        <f>Responses!A11</f>
        <v>Huitt-Zollars, Inc.</v>
      </c>
      <c r="B11" s="25">
        <v>24</v>
      </c>
      <c r="C11" s="20">
        <v>15</v>
      </c>
      <c r="D11" s="20">
        <v>9</v>
      </c>
      <c r="E11" s="20">
        <v>4</v>
      </c>
      <c r="F11" s="33">
        <v>3</v>
      </c>
      <c r="G11" s="33">
        <v>6</v>
      </c>
      <c r="H11" s="64">
        <v>10</v>
      </c>
      <c r="I11" s="7">
        <f t="shared" si="0"/>
        <v>71</v>
      </c>
      <c r="J11" s="30">
        <v>7</v>
      </c>
    </row>
    <row r="12" spans="1:10" ht="15.75" x14ac:dyDescent="0.25">
      <c r="A12" s="47" t="str">
        <f>Responses!A12</f>
        <v>Kirksey Architecture</v>
      </c>
      <c r="B12" s="25">
        <v>30</v>
      </c>
      <c r="C12" s="20">
        <v>25</v>
      </c>
      <c r="D12" s="20">
        <v>12</v>
      </c>
      <c r="E12" s="20">
        <v>5</v>
      </c>
      <c r="F12" s="33">
        <v>4</v>
      </c>
      <c r="G12" s="33">
        <v>10</v>
      </c>
      <c r="H12" s="64">
        <v>10</v>
      </c>
      <c r="I12" s="7">
        <f t="shared" si="0"/>
        <v>96</v>
      </c>
      <c r="J12" s="28">
        <v>8</v>
      </c>
    </row>
    <row r="13" spans="1:10" ht="15.75" x14ac:dyDescent="0.25">
      <c r="A13" s="47" t="str">
        <f>Responses!A13</f>
        <v>Moody Nolan, Inc</v>
      </c>
      <c r="B13" s="25">
        <v>18</v>
      </c>
      <c r="C13" s="20">
        <v>15</v>
      </c>
      <c r="D13" s="20">
        <v>9</v>
      </c>
      <c r="E13" s="20">
        <v>3</v>
      </c>
      <c r="F13" s="33">
        <v>3</v>
      </c>
      <c r="G13" s="33">
        <v>2</v>
      </c>
      <c r="H13" s="64">
        <v>10</v>
      </c>
      <c r="I13" s="7">
        <f t="shared" si="0"/>
        <v>60</v>
      </c>
      <c r="J13" s="30">
        <v>9</v>
      </c>
    </row>
    <row r="14" spans="1:10" ht="15.75" x14ac:dyDescent="0.25">
      <c r="A14" s="47" t="str">
        <f>Responses!A14</f>
        <v>OMNIPlan</v>
      </c>
      <c r="B14" s="25">
        <v>18</v>
      </c>
      <c r="C14" s="20">
        <v>15</v>
      </c>
      <c r="D14" s="20">
        <v>9</v>
      </c>
      <c r="E14" s="20">
        <v>4</v>
      </c>
      <c r="F14" s="33">
        <v>3</v>
      </c>
      <c r="G14" s="33">
        <v>2</v>
      </c>
      <c r="H14" s="64">
        <v>9</v>
      </c>
      <c r="I14" s="7">
        <f t="shared" si="0"/>
        <v>60</v>
      </c>
      <c r="J14" s="28">
        <v>10</v>
      </c>
    </row>
    <row r="15" spans="1:10" ht="15.75" x14ac:dyDescent="0.25">
      <c r="A15" s="47" t="str">
        <f>Responses!A15</f>
        <v>Page Southerland Page</v>
      </c>
      <c r="B15" s="25">
        <v>24</v>
      </c>
      <c r="C15" s="20">
        <v>20</v>
      </c>
      <c r="D15" s="20">
        <v>12</v>
      </c>
      <c r="E15" s="20">
        <v>4</v>
      </c>
      <c r="F15" s="33">
        <v>3</v>
      </c>
      <c r="G15" s="33">
        <v>10</v>
      </c>
      <c r="H15" s="64">
        <v>9</v>
      </c>
      <c r="I15" s="7">
        <f t="shared" si="0"/>
        <v>82</v>
      </c>
      <c r="J15" s="30">
        <v>11</v>
      </c>
    </row>
    <row r="16" spans="1:10" ht="15.75" x14ac:dyDescent="0.25">
      <c r="A16" s="47" t="str">
        <f>Responses!A16</f>
        <v>PBK</v>
      </c>
      <c r="B16" s="25">
        <v>18</v>
      </c>
      <c r="C16" s="20">
        <v>15</v>
      </c>
      <c r="D16" s="20">
        <v>9</v>
      </c>
      <c r="E16" s="20">
        <v>4</v>
      </c>
      <c r="F16" s="33">
        <v>2</v>
      </c>
      <c r="G16" s="33">
        <v>6</v>
      </c>
      <c r="H16" s="64">
        <v>10</v>
      </c>
      <c r="I16" s="7">
        <f t="shared" si="0"/>
        <v>64</v>
      </c>
      <c r="J16" s="28">
        <v>12</v>
      </c>
    </row>
    <row r="17" spans="1:10" ht="15.75" x14ac:dyDescent="0.25">
      <c r="A17" s="47" t="str">
        <f>Responses!A17</f>
        <v>PGAL</v>
      </c>
      <c r="B17" s="25">
        <v>30</v>
      </c>
      <c r="C17" s="20">
        <v>20</v>
      </c>
      <c r="D17" s="20">
        <v>15</v>
      </c>
      <c r="E17" s="20">
        <v>5</v>
      </c>
      <c r="F17" s="33">
        <v>2</v>
      </c>
      <c r="G17" s="33">
        <v>8</v>
      </c>
      <c r="H17" s="64">
        <v>10</v>
      </c>
      <c r="I17" s="7">
        <f t="shared" si="0"/>
        <v>90</v>
      </c>
      <c r="J17" s="30">
        <v>13</v>
      </c>
    </row>
    <row r="18" spans="1:10" ht="15.75" x14ac:dyDescent="0.25">
      <c r="A18" s="47" t="str">
        <f>Responses!A18</f>
        <v>Powers Brown Architecture of Texas</v>
      </c>
      <c r="B18" s="25">
        <v>30</v>
      </c>
      <c r="C18" s="20">
        <v>25</v>
      </c>
      <c r="D18" s="20">
        <v>15</v>
      </c>
      <c r="E18" s="20">
        <v>4</v>
      </c>
      <c r="F18" s="33">
        <v>3</v>
      </c>
      <c r="G18" s="33">
        <v>4</v>
      </c>
      <c r="H18" s="64">
        <v>9</v>
      </c>
      <c r="I18" s="7">
        <f t="shared" si="0"/>
        <v>90</v>
      </c>
      <c r="J18" s="28">
        <v>14</v>
      </c>
    </row>
    <row r="19" spans="1:10" ht="15.75" x14ac:dyDescent="0.25">
      <c r="A19" s="47" t="str">
        <f>Responses!A19</f>
        <v>Prozign**</v>
      </c>
      <c r="B19" s="25">
        <v>30</v>
      </c>
      <c r="C19" s="20">
        <v>20</v>
      </c>
      <c r="D19" s="20">
        <v>9</v>
      </c>
      <c r="E19" s="20">
        <v>4</v>
      </c>
      <c r="F19" s="33">
        <v>4</v>
      </c>
      <c r="G19" s="33">
        <v>2</v>
      </c>
      <c r="H19" s="64">
        <v>8</v>
      </c>
      <c r="I19" s="7">
        <f t="shared" si="0"/>
        <v>77</v>
      </c>
      <c r="J19" s="30">
        <v>15</v>
      </c>
    </row>
    <row r="20" spans="1:10" ht="15.75" x14ac:dyDescent="0.25">
      <c r="A20" s="56" t="str">
        <f>Responses!A20</f>
        <v>STOA International Architects**</v>
      </c>
      <c r="B20" s="25">
        <v>24</v>
      </c>
      <c r="C20" s="20">
        <v>20</v>
      </c>
      <c r="D20" s="20">
        <v>9</v>
      </c>
      <c r="E20" s="20">
        <v>4</v>
      </c>
      <c r="F20" s="33">
        <v>3</v>
      </c>
      <c r="G20" s="33">
        <v>4</v>
      </c>
      <c r="H20" s="64">
        <v>9</v>
      </c>
      <c r="I20" s="7">
        <f t="shared" si="0"/>
        <v>73</v>
      </c>
      <c r="J20" s="28">
        <v>16</v>
      </c>
    </row>
    <row r="21" spans="1:10" ht="15.75" x14ac:dyDescent="0.25">
      <c r="A21" s="56" t="str">
        <f>Responses!A21</f>
        <v>Wantman Group, Inc</v>
      </c>
      <c r="B21" s="25">
        <v>18</v>
      </c>
      <c r="C21" s="20">
        <v>20</v>
      </c>
      <c r="D21" s="20">
        <v>12</v>
      </c>
      <c r="E21" s="20">
        <v>3</v>
      </c>
      <c r="F21" s="33">
        <v>2</v>
      </c>
      <c r="G21" s="33">
        <v>2</v>
      </c>
      <c r="H21" s="64">
        <v>2</v>
      </c>
      <c r="I21" s="7">
        <f t="shared" si="0"/>
        <v>59</v>
      </c>
      <c r="J21" s="30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5" workbookViewId="0">
      <selection activeCell="C28" sqref="C28:C29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  <col min="8" max="8" width="9.140625" style="22"/>
  </cols>
  <sheetData>
    <row r="1" spans="1:10" ht="15.75" x14ac:dyDescent="0.25">
      <c r="A1" s="91" t="s">
        <v>0</v>
      </c>
      <c r="B1" s="92"/>
      <c r="C1" s="92"/>
      <c r="D1" s="92"/>
      <c r="E1" s="92"/>
    </row>
    <row r="2" spans="1:10" ht="15" x14ac:dyDescent="0.2">
      <c r="A2" s="13"/>
      <c r="C2" s="13"/>
      <c r="D2" s="13"/>
      <c r="E2" s="17"/>
    </row>
    <row r="3" spans="1:10" ht="15.75" x14ac:dyDescent="0.25">
      <c r="A3" s="49" t="s">
        <v>0</v>
      </c>
      <c r="B3" s="49"/>
      <c r="C3" s="49"/>
      <c r="D3" s="49"/>
      <c r="E3" s="49"/>
      <c r="F3" s="49"/>
      <c r="G3" s="49"/>
      <c r="H3" s="60"/>
      <c r="I3" s="49"/>
      <c r="J3" s="44"/>
    </row>
    <row r="4" spans="1:10" ht="15.75" customHeight="1" x14ac:dyDescent="0.2">
      <c r="A4" s="50" t="str">
        <f>Responses!A2</f>
        <v>RFQ730-18039 A&amp;E University of Houston Garage No. 6</v>
      </c>
      <c r="B4" s="50"/>
      <c r="C4" s="50"/>
      <c r="D4" s="50"/>
      <c r="E4" s="50"/>
      <c r="F4" s="50"/>
      <c r="G4" s="50"/>
      <c r="H4" s="61"/>
      <c r="I4" s="50"/>
      <c r="J4" s="44"/>
    </row>
    <row r="5" spans="1:10" ht="15.75" thickBot="1" x14ac:dyDescent="0.25">
      <c r="A5" s="44"/>
      <c r="B5" s="48"/>
      <c r="C5" s="44"/>
      <c r="D5" s="44"/>
      <c r="E5" s="44"/>
      <c r="F5" s="44"/>
      <c r="G5" s="44"/>
      <c r="I5" s="16"/>
      <c r="J5" s="44"/>
    </row>
    <row r="6" spans="1:10" ht="93" customHeight="1" thickTop="1" thickBot="1" x14ac:dyDescent="0.25">
      <c r="A6" s="45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62" t="s">
        <v>28</v>
      </c>
      <c r="I6" s="19" t="s">
        <v>11</v>
      </c>
      <c r="J6" s="46"/>
    </row>
    <row r="7" spans="1:10" ht="16.5" thickTop="1" x14ac:dyDescent="0.2">
      <c r="A7" s="47" t="str">
        <f>Responses!A5</f>
        <v>Atkins North American, Inc.</v>
      </c>
      <c r="B7" s="25">
        <v>18</v>
      </c>
      <c r="C7" s="20">
        <v>15</v>
      </c>
      <c r="D7" s="20">
        <v>9</v>
      </c>
      <c r="E7" s="20">
        <v>3</v>
      </c>
      <c r="F7" s="33">
        <v>3</v>
      </c>
      <c r="G7" s="33">
        <v>6</v>
      </c>
      <c r="H7" s="64">
        <v>10</v>
      </c>
      <c r="I7" s="7">
        <f>SUM(B7:H7)</f>
        <v>64</v>
      </c>
      <c r="J7" s="29">
        <v>1</v>
      </c>
    </row>
    <row r="8" spans="1:10" ht="15.75" x14ac:dyDescent="0.25">
      <c r="A8" s="47" t="str">
        <f>Responses!A6</f>
        <v>Corgan</v>
      </c>
      <c r="B8" s="25">
        <v>21</v>
      </c>
      <c r="C8" s="20">
        <v>15</v>
      </c>
      <c r="D8" s="20">
        <v>9</v>
      </c>
      <c r="E8" s="20">
        <v>3</v>
      </c>
      <c r="F8" s="33">
        <v>3</v>
      </c>
      <c r="G8" s="33">
        <v>7</v>
      </c>
      <c r="H8" s="64">
        <v>10</v>
      </c>
      <c r="I8" s="7">
        <f t="shared" ref="I8:I23" si="0">SUM(B8:H8)</f>
        <v>68</v>
      </c>
      <c r="J8" s="28">
        <v>2</v>
      </c>
    </row>
    <row r="9" spans="1:10" ht="15.75" x14ac:dyDescent="0.25">
      <c r="A9" s="47" t="str">
        <f>Responses!A7</f>
        <v>Dewberry Architects</v>
      </c>
      <c r="B9" s="25">
        <v>18</v>
      </c>
      <c r="C9" s="20">
        <v>15</v>
      </c>
      <c r="D9" s="20">
        <v>9</v>
      </c>
      <c r="E9" s="20">
        <v>3</v>
      </c>
      <c r="F9" s="33">
        <v>3</v>
      </c>
      <c r="G9" s="33">
        <v>5</v>
      </c>
      <c r="H9" s="64">
        <v>10</v>
      </c>
      <c r="I9" s="7">
        <f t="shared" si="0"/>
        <v>63</v>
      </c>
      <c r="J9" s="30">
        <v>3</v>
      </c>
    </row>
    <row r="10" spans="1:10" ht="15.75" x14ac:dyDescent="0.25">
      <c r="A10" s="47" t="str">
        <f>Responses!A8</f>
        <v>EYP, Inc.</v>
      </c>
      <c r="B10" s="25">
        <v>21</v>
      </c>
      <c r="C10" s="20">
        <v>15</v>
      </c>
      <c r="D10" s="20">
        <v>9</v>
      </c>
      <c r="E10" s="20">
        <v>3</v>
      </c>
      <c r="F10" s="33">
        <v>3</v>
      </c>
      <c r="G10" s="33">
        <v>7</v>
      </c>
      <c r="H10" s="64">
        <v>9</v>
      </c>
      <c r="I10" s="7">
        <f t="shared" si="0"/>
        <v>67</v>
      </c>
      <c r="J10" s="28">
        <v>4</v>
      </c>
    </row>
    <row r="11" spans="1:10" ht="15.75" x14ac:dyDescent="0.25">
      <c r="A11" s="47" t="str">
        <f>Responses!A9</f>
        <v>HarrisonKornberg**</v>
      </c>
      <c r="B11" s="25">
        <v>18</v>
      </c>
      <c r="C11" s="20">
        <v>15</v>
      </c>
      <c r="D11" s="20">
        <v>9</v>
      </c>
      <c r="E11" s="20">
        <v>3</v>
      </c>
      <c r="F11" s="33">
        <v>3</v>
      </c>
      <c r="G11" s="33">
        <v>6</v>
      </c>
      <c r="H11" s="64">
        <v>10</v>
      </c>
      <c r="I11" s="7">
        <f t="shared" si="0"/>
        <v>64</v>
      </c>
      <c r="J11" s="30">
        <v>6</v>
      </c>
    </row>
    <row r="12" spans="1:10" ht="15.75" x14ac:dyDescent="0.25">
      <c r="A12" s="47" t="str">
        <f>Responses!A10</f>
        <v>Huckabee</v>
      </c>
      <c r="B12" s="25">
        <v>18</v>
      </c>
      <c r="C12" s="20">
        <v>15</v>
      </c>
      <c r="D12" s="20">
        <v>9</v>
      </c>
      <c r="E12" s="20">
        <v>3</v>
      </c>
      <c r="F12" s="33">
        <v>3</v>
      </c>
      <c r="G12" s="33">
        <v>6</v>
      </c>
      <c r="H12" s="64">
        <v>10</v>
      </c>
      <c r="I12" s="7">
        <f t="shared" si="0"/>
        <v>64</v>
      </c>
      <c r="J12" s="28">
        <v>5</v>
      </c>
    </row>
    <row r="13" spans="1:10" ht="15.75" x14ac:dyDescent="0.25">
      <c r="A13" s="47" t="str">
        <f>Responses!A11</f>
        <v>Huitt-Zollars, Inc.</v>
      </c>
      <c r="B13" s="25">
        <v>21</v>
      </c>
      <c r="C13" s="20">
        <v>15</v>
      </c>
      <c r="D13" s="20">
        <v>9</v>
      </c>
      <c r="E13" s="20">
        <v>3</v>
      </c>
      <c r="F13" s="33">
        <v>3</v>
      </c>
      <c r="G13" s="33">
        <v>6</v>
      </c>
      <c r="H13" s="64">
        <v>10</v>
      </c>
      <c r="I13" s="7">
        <f t="shared" si="0"/>
        <v>67</v>
      </c>
      <c r="J13" s="30">
        <v>7</v>
      </c>
    </row>
    <row r="14" spans="1:10" ht="15.75" x14ac:dyDescent="0.25">
      <c r="A14" s="47" t="str">
        <f>Responses!A12</f>
        <v>Kirksey Architecture</v>
      </c>
      <c r="B14" s="25">
        <v>15</v>
      </c>
      <c r="C14" s="20">
        <v>15</v>
      </c>
      <c r="D14" s="20">
        <v>9</v>
      </c>
      <c r="E14" s="20">
        <v>3</v>
      </c>
      <c r="F14" s="33">
        <v>3</v>
      </c>
      <c r="G14" s="33">
        <v>5</v>
      </c>
      <c r="H14" s="64">
        <v>10</v>
      </c>
      <c r="I14" s="7">
        <f t="shared" si="0"/>
        <v>60</v>
      </c>
      <c r="J14" s="28">
        <v>8</v>
      </c>
    </row>
    <row r="15" spans="1:10" ht="15.75" x14ac:dyDescent="0.25">
      <c r="A15" s="47" t="str">
        <f>Responses!A13</f>
        <v>Moody Nolan, Inc</v>
      </c>
      <c r="B15" s="25">
        <v>18</v>
      </c>
      <c r="C15" s="20">
        <v>15</v>
      </c>
      <c r="D15" s="20">
        <v>9</v>
      </c>
      <c r="E15" s="20">
        <v>3</v>
      </c>
      <c r="F15" s="33">
        <v>3</v>
      </c>
      <c r="G15" s="33">
        <v>6</v>
      </c>
      <c r="H15" s="64">
        <v>10</v>
      </c>
      <c r="I15" s="7">
        <f t="shared" si="0"/>
        <v>64</v>
      </c>
      <c r="J15" s="30">
        <v>9</v>
      </c>
    </row>
    <row r="16" spans="1:10" ht="15.75" x14ac:dyDescent="0.25">
      <c r="A16" s="47" t="str">
        <f>Responses!A14</f>
        <v>OMNIPlan</v>
      </c>
      <c r="B16" s="25">
        <v>21</v>
      </c>
      <c r="C16" s="20">
        <v>15</v>
      </c>
      <c r="D16" s="20">
        <v>9</v>
      </c>
      <c r="E16" s="20">
        <v>3</v>
      </c>
      <c r="F16" s="33">
        <v>3</v>
      </c>
      <c r="G16" s="33">
        <v>4</v>
      </c>
      <c r="H16" s="64">
        <v>9</v>
      </c>
      <c r="I16" s="7">
        <f t="shared" si="0"/>
        <v>64</v>
      </c>
      <c r="J16" s="28">
        <v>10</v>
      </c>
    </row>
    <row r="17" spans="1:10" ht="15.75" x14ac:dyDescent="0.25">
      <c r="A17" s="47" t="str">
        <f>Responses!A15</f>
        <v>Page Southerland Page</v>
      </c>
      <c r="B17" s="25">
        <v>15</v>
      </c>
      <c r="C17" s="20">
        <v>15</v>
      </c>
      <c r="D17" s="20">
        <v>9</v>
      </c>
      <c r="E17" s="20">
        <v>3</v>
      </c>
      <c r="F17" s="33">
        <v>3</v>
      </c>
      <c r="G17" s="33">
        <v>6</v>
      </c>
      <c r="H17" s="64">
        <v>9</v>
      </c>
      <c r="I17" s="7">
        <f t="shared" si="0"/>
        <v>60</v>
      </c>
      <c r="J17" s="30">
        <v>11</v>
      </c>
    </row>
    <row r="18" spans="1:10" ht="15.75" x14ac:dyDescent="0.25">
      <c r="A18" s="47" t="str">
        <f>Responses!A16</f>
        <v>PBK</v>
      </c>
      <c r="B18" s="25">
        <v>18</v>
      </c>
      <c r="C18" s="20">
        <v>15</v>
      </c>
      <c r="D18" s="20">
        <v>9</v>
      </c>
      <c r="E18" s="20">
        <v>3</v>
      </c>
      <c r="F18" s="33">
        <v>3</v>
      </c>
      <c r="G18" s="33">
        <v>6</v>
      </c>
      <c r="H18" s="64">
        <v>10</v>
      </c>
      <c r="I18" s="7">
        <f t="shared" si="0"/>
        <v>64</v>
      </c>
      <c r="J18" s="28">
        <v>12</v>
      </c>
    </row>
    <row r="19" spans="1:10" ht="15.75" x14ac:dyDescent="0.25">
      <c r="A19" s="47" t="str">
        <f>Responses!A17</f>
        <v>PGAL</v>
      </c>
      <c r="B19" s="25">
        <v>21</v>
      </c>
      <c r="C19" s="20">
        <v>15</v>
      </c>
      <c r="D19" s="20">
        <v>9</v>
      </c>
      <c r="E19" s="20">
        <v>3</v>
      </c>
      <c r="F19" s="33">
        <v>3</v>
      </c>
      <c r="G19" s="33">
        <v>6</v>
      </c>
      <c r="H19" s="64">
        <v>10</v>
      </c>
      <c r="I19" s="7">
        <f t="shared" si="0"/>
        <v>67</v>
      </c>
      <c r="J19" s="30">
        <v>13</v>
      </c>
    </row>
    <row r="20" spans="1:10" ht="15.75" x14ac:dyDescent="0.25">
      <c r="A20" s="47" t="str">
        <f>Responses!A18</f>
        <v>Powers Brown Architecture of Texas</v>
      </c>
      <c r="B20" s="25">
        <v>15</v>
      </c>
      <c r="C20" s="20">
        <v>15</v>
      </c>
      <c r="D20" s="20">
        <v>9</v>
      </c>
      <c r="E20" s="20">
        <v>3</v>
      </c>
      <c r="F20" s="33">
        <v>3</v>
      </c>
      <c r="G20" s="33">
        <v>5</v>
      </c>
      <c r="H20" s="64">
        <v>9</v>
      </c>
      <c r="I20" s="7">
        <f t="shared" si="0"/>
        <v>59</v>
      </c>
      <c r="J20" s="28">
        <v>14</v>
      </c>
    </row>
    <row r="21" spans="1:10" ht="15.75" x14ac:dyDescent="0.25">
      <c r="A21" s="47" t="str">
        <f>Responses!A19</f>
        <v>Prozign**</v>
      </c>
      <c r="B21" s="25">
        <v>18</v>
      </c>
      <c r="C21" s="20">
        <v>15</v>
      </c>
      <c r="D21" s="20">
        <v>9</v>
      </c>
      <c r="E21" s="20">
        <v>3</v>
      </c>
      <c r="F21" s="33">
        <v>3</v>
      </c>
      <c r="G21" s="33">
        <v>6</v>
      </c>
      <c r="H21" s="64">
        <v>8</v>
      </c>
      <c r="I21" s="7">
        <f t="shared" si="0"/>
        <v>62</v>
      </c>
      <c r="J21" s="30">
        <v>15</v>
      </c>
    </row>
    <row r="22" spans="1:10" ht="15.75" x14ac:dyDescent="0.25">
      <c r="A22" s="56" t="str">
        <f>Responses!A20</f>
        <v>STOA International Architects**</v>
      </c>
      <c r="B22" s="25">
        <v>15</v>
      </c>
      <c r="C22" s="20">
        <v>15</v>
      </c>
      <c r="D22" s="20">
        <v>9</v>
      </c>
      <c r="E22" s="20">
        <v>3</v>
      </c>
      <c r="F22" s="33">
        <v>3</v>
      </c>
      <c r="G22" s="33">
        <v>10</v>
      </c>
      <c r="H22" s="64">
        <v>9</v>
      </c>
      <c r="I22" s="7">
        <f t="shared" si="0"/>
        <v>64</v>
      </c>
      <c r="J22" s="28">
        <v>16</v>
      </c>
    </row>
    <row r="23" spans="1:10" ht="15.75" x14ac:dyDescent="0.25">
      <c r="A23" s="56" t="str">
        <f>Responses!A21</f>
        <v>Wantman Group, Inc</v>
      </c>
      <c r="B23" s="25">
        <v>18</v>
      </c>
      <c r="C23" s="20">
        <v>15</v>
      </c>
      <c r="D23" s="20">
        <v>9</v>
      </c>
      <c r="E23" s="20">
        <v>3</v>
      </c>
      <c r="F23" s="33">
        <v>3</v>
      </c>
      <c r="G23" s="33">
        <v>6</v>
      </c>
      <c r="H23" s="64">
        <v>2</v>
      </c>
      <c r="I23" s="7">
        <f t="shared" si="0"/>
        <v>56</v>
      </c>
      <c r="J23" s="30">
        <v>17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H26" sqref="H26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  <col min="8" max="8" width="9.140625" style="22"/>
  </cols>
  <sheetData>
    <row r="1" spans="1:10" ht="15.75" x14ac:dyDescent="0.25">
      <c r="A1" s="49" t="s">
        <v>0</v>
      </c>
      <c r="B1" s="49"/>
      <c r="C1" s="49"/>
      <c r="D1" s="49"/>
      <c r="E1" s="49"/>
      <c r="F1" s="49"/>
      <c r="G1" s="49"/>
      <c r="H1" s="60"/>
      <c r="I1" s="49"/>
      <c r="J1" s="44"/>
    </row>
    <row r="2" spans="1:10" ht="12.75" customHeight="1" x14ac:dyDescent="0.2">
      <c r="A2" s="50" t="str">
        <f>Responses!A2</f>
        <v>RFQ730-18039 A&amp;E University of Houston Garage No. 6</v>
      </c>
      <c r="B2" s="50"/>
      <c r="C2" s="50"/>
      <c r="D2" s="50"/>
      <c r="E2" s="50"/>
      <c r="F2" s="50"/>
      <c r="G2" s="50"/>
      <c r="H2" s="61"/>
      <c r="I2" s="50"/>
      <c r="J2" s="44"/>
    </row>
    <row r="3" spans="1:10" ht="15.75" thickBot="1" x14ac:dyDescent="0.25">
      <c r="A3" s="44"/>
      <c r="B3" s="48"/>
      <c r="C3" s="44"/>
      <c r="D3" s="44"/>
      <c r="E3" s="44"/>
      <c r="F3" s="44"/>
      <c r="G3" s="44"/>
      <c r="I3" s="16"/>
      <c r="J3" s="44"/>
    </row>
    <row r="4" spans="1:10" ht="75" thickTop="1" thickBot="1" x14ac:dyDescent="0.25">
      <c r="A4" s="45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62" t="s">
        <v>28</v>
      </c>
      <c r="I4" s="19" t="s">
        <v>11</v>
      </c>
      <c r="J4" s="46"/>
    </row>
    <row r="5" spans="1:10" ht="16.5" thickTop="1" x14ac:dyDescent="0.2">
      <c r="A5" s="47" t="str">
        <f>Responses!A5</f>
        <v>Atkins North American, Inc.</v>
      </c>
      <c r="B5" s="25">
        <v>30</v>
      </c>
      <c r="C5" s="20">
        <v>21</v>
      </c>
      <c r="D5" s="20">
        <v>12.899999999999999</v>
      </c>
      <c r="E5" s="20">
        <v>5</v>
      </c>
      <c r="F5" s="33">
        <v>4.3</v>
      </c>
      <c r="G5" s="33">
        <v>9</v>
      </c>
      <c r="H5" s="64">
        <v>10</v>
      </c>
      <c r="I5" s="7">
        <f>SUM(B5:H5)</f>
        <v>92.2</v>
      </c>
      <c r="J5" s="29">
        <v>1</v>
      </c>
    </row>
    <row r="6" spans="1:10" ht="15.75" x14ac:dyDescent="0.25">
      <c r="A6" s="47" t="str">
        <f>Responses!A6</f>
        <v>Corgan</v>
      </c>
      <c r="B6" s="25">
        <v>27</v>
      </c>
      <c r="C6" s="20">
        <v>22.5</v>
      </c>
      <c r="D6" s="20">
        <v>13.5</v>
      </c>
      <c r="E6" s="20">
        <v>5</v>
      </c>
      <c r="F6" s="33">
        <v>5</v>
      </c>
      <c r="G6" s="33">
        <v>10</v>
      </c>
      <c r="H6" s="64">
        <v>10</v>
      </c>
      <c r="I6" s="7">
        <f t="shared" ref="I6:I21" si="0">SUM(B6:H6)</f>
        <v>93</v>
      </c>
      <c r="J6" s="28">
        <v>2</v>
      </c>
    </row>
    <row r="7" spans="1:10" ht="15.75" x14ac:dyDescent="0.25">
      <c r="A7" s="47" t="str">
        <f>Responses!A7</f>
        <v>Dewberry Architects</v>
      </c>
      <c r="B7" s="25">
        <v>27</v>
      </c>
      <c r="C7" s="20">
        <v>23</v>
      </c>
      <c r="D7" s="20">
        <v>13.5</v>
      </c>
      <c r="E7" s="20">
        <v>4.8</v>
      </c>
      <c r="F7" s="33">
        <v>4.5</v>
      </c>
      <c r="G7" s="33">
        <v>7</v>
      </c>
      <c r="H7" s="64">
        <v>10</v>
      </c>
      <c r="I7" s="7">
        <f t="shared" si="0"/>
        <v>89.8</v>
      </c>
      <c r="J7" s="30">
        <v>3</v>
      </c>
    </row>
    <row r="8" spans="1:10" ht="15.75" x14ac:dyDescent="0.25">
      <c r="A8" s="47" t="str">
        <f>Responses!A8</f>
        <v>EYP, Inc.</v>
      </c>
      <c r="B8" s="25">
        <v>19.799999999999997</v>
      </c>
      <c r="C8" s="20">
        <v>16.5</v>
      </c>
      <c r="D8" s="20">
        <v>10.199999999999999</v>
      </c>
      <c r="E8" s="20">
        <v>4.5</v>
      </c>
      <c r="F8" s="33">
        <v>4</v>
      </c>
      <c r="G8" s="33">
        <v>8</v>
      </c>
      <c r="H8" s="64">
        <v>9</v>
      </c>
      <c r="I8" s="7">
        <f t="shared" si="0"/>
        <v>72</v>
      </c>
      <c r="J8" s="28">
        <v>4</v>
      </c>
    </row>
    <row r="9" spans="1:10" ht="15.75" x14ac:dyDescent="0.25">
      <c r="A9" s="47" t="str">
        <f>Responses!A9</f>
        <v>HarrisonKornberg**</v>
      </c>
      <c r="B9" s="25">
        <v>21</v>
      </c>
      <c r="C9" s="20">
        <v>22.5</v>
      </c>
      <c r="D9" s="20">
        <v>12</v>
      </c>
      <c r="E9" s="20">
        <v>3.5</v>
      </c>
      <c r="F9" s="33">
        <v>3.5</v>
      </c>
      <c r="G9" s="33">
        <v>7.6</v>
      </c>
      <c r="H9" s="64">
        <v>10</v>
      </c>
      <c r="I9" s="7">
        <f t="shared" si="0"/>
        <v>80.099999999999994</v>
      </c>
      <c r="J9" s="30">
        <v>6</v>
      </c>
    </row>
    <row r="10" spans="1:10" ht="15.75" x14ac:dyDescent="0.25">
      <c r="A10" s="47" t="str">
        <f>Responses!A10</f>
        <v>Huckabee</v>
      </c>
      <c r="B10" s="25">
        <v>22.799999999999997</v>
      </c>
      <c r="C10" s="20">
        <v>18</v>
      </c>
      <c r="D10" s="20">
        <v>12</v>
      </c>
      <c r="E10" s="20">
        <v>4.5</v>
      </c>
      <c r="F10" s="33">
        <v>4</v>
      </c>
      <c r="G10" s="33">
        <v>7</v>
      </c>
      <c r="H10" s="64">
        <v>10</v>
      </c>
      <c r="I10" s="7">
        <f t="shared" si="0"/>
        <v>78.3</v>
      </c>
      <c r="J10" s="28">
        <v>5</v>
      </c>
    </row>
    <row r="11" spans="1:10" ht="15.75" x14ac:dyDescent="0.25">
      <c r="A11" s="47" t="str">
        <f>Responses!A11</f>
        <v>Huitt-Zollars, Inc.</v>
      </c>
      <c r="B11" s="25">
        <v>25.200000000000003</v>
      </c>
      <c r="C11" s="20">
        <v>20</v>
      </c>
      <c r="D11" s="20">
        <v>12</v>
      </c>
      <c r="E11" s="20">
        <v>4</v>
      </c>
      <c r="F11" s="33">
        <v>4</v>
      </c>
      <c r="G11" s="33">
        <v>8</v>
      </c>
      <c r="H11" s="64">
        <v>10</v>
      </c>
      <c r="I11" s="7">
        <f t="shared" si="0"/>
        <v>83.2</v>
      </c>
      <c r="J11" s="30">
        <v>7</v>
      </c>
    </row>
    <row r="12" spans="1:10" ht="15.75" x14ac:dyDescent="0.25">
      <c r="A12" s="47" t="str">
        <f>Responses!A12</f>
        <v>Kirksey Architecture</v>
      </c>
      <c r="B12" s="25">
        <v>24</v>
      </c>
      <c r="C12" s="20">
        <v>20</v>
      </c>
      <c r="D12" s="20">
        <v>10.5</v>
      </c>
      <c r="E12" s="20">
        <v>4</v>
      </c>
      <c r="F12" s="33">
        <v>4</v>
      </c>
      <c r="G12" s="33">
        <v>8</v>
      </c>
      <c r="H12" s="64">
        <v>10</v>
      </c>
      <c r="I12" s="7">
        <f t="shared" si="0"/>
        <v>80.5</v>
      </c>
      <c r="J12" s="28">
        <v>8</v>
      </c>
    </row>
    <row r="13" spans="1:10" ht="15.75" x14ac:dyDescent="0.25">
      <c r="A13" s="47" t="str">
        <f>Responses!A13</f>
        <v>Moody Nolan, Inc</v>
      </c>
      <c r="B13" s="25">
        <v>21</v>
      </c>
      <c r="C13" s="20">
        <v>16</v>
      </c>
      <c r="D13" s="20">
        <v>9.6000000000000014</v>
      </c>
      <c r="E13" s="20">
        <v>3.5</v>
      </c>
      <c r="F13" s="33">
        <v>3.2</v>
      </c>
      <c r="G13" s="33">
        <v>8</v>
      </c>
      <c r="H13" s="64">
        <v>10</v>
      </c>
      <c r="I13" s="7">
        <f t="shared" si="0"/>
        <v>71.300000000000011</v>
      </c>
      <c r="J13" s="30">
        <v>9</v>
      </c>
    </row>
    <row r="14" spans="1:10" ht="15.75" x14ac:dyDescent="0.25">
      <c r="A14" s="47" t="str">
        <f>Responses!A14</f>
        <v>OMNIPlan</v>
      </c>
      <c r="B14" s="25">
        <v>22.799999999999997</v>
      </c>
      <c r="C14" s="20">
        <v>17.5</v>
      </c>
      <c r="D14" s="20">
        <v>10.5</v>
      </c>
      <c r="E14" s="20">
        <v>3.4</v>
      </c>
      <c r="F14" s="33">
        <v>3.7</v>
      </c>
      <c r="G14" s="33">
        <v>7.4</v>
      </c>
      <c r="H14" s="64">
        <v>9</v>
      </c>
      <c r="I14" s="7">
        <f t="shared" si="0"/>
        <v>74.3</v>
      </c>
      <c r="J14" s="28">
        <v>10</v>
      </c>
    </row>
    <row r="15" spans="1:10" ht="15.75" x14ac:dyDescent="0.25">
      <c r="A15" s="47" t="str">
        <f>Responses!A15</f>
        <v>Page Southerland Page</v>
      </c>
      <c r="B15" s="25">
        <v>30</v>
      </c>
      <c r="C15" s="20">
        <v>24</v>
      </c>
      <c r="D15" s="20">
        <v>14.100000000000001</v>
      </c>
      <c r="E15" s="20">
        <v>5</v>
      </c>
      <c r="F15" s="33">
        <v>5</v>
      </c>
      <c r="G15" s="33">
        <v>10</v>
      </c>
      <c r="H15" s="64">
        <v>9</v>
      </c>
      <c r="I15" s="7">
        <f t="shared" si="0"/>
        <v>97.1</v>
      </c>
      <c r="J15" s="30">
        <v>11</v>
      </c>
    </row>
    <row r="16" spans="1:10" ht="15.75" x14ac:dyDescent="0.25">
      <c r="A16" s="47" t="str">
        <f>Responses!A16</f>
        <v>PBK</v>
      </c>
      <c r="B16" s="25">
        <v>27</v>
      </c>
      <c r="C16" s="20">
        <v>22</v>
      </c>
      <c r="D16" s="20">
        <v>13.5</v>
      </c>
      <c r="E16" s="20">
        <v>4.3</v>
      </c>
      <c r="F16" s="33">
        <v>4.4000000000000004</v>
      </c>
      <c r="G16" s="33">
        <v>8.8000000000000007</v>
      </c>
      <c r="H16" s="64">
        <v>10</v>
      </c>
      <c r="I16" s="7">
        <f t="shared" si="0"/>
        <v>90</v>
      </c>
      <c r="J16" s="28">
        <v>12</v>
      </c>
    </row>
    <row r="17" spans="1:10" ht="15.75" x14ac:dyDescent="0.25">
      <c r="A17" s="47" t="str">
        <f>Responses!A17</f>
        <v>PGAL</v>
      </c>
      <c r="B17" s="25">
        <v>28.799999999999997</v>
      </c>
      <c r="C17" s="20">
        <v>22.5</v>
      </c>
      <c r="D17" s="20">
        <v>13.5</v>
      </c>
      <c r="E17" s="20">
        <v>4.5</v>
      </c>
      <c r="F17" s="33">
        <v>5</v>
      </c>
      <c r="G17" s="33">
        <v>9.6</v>
      </c>
      <c r="H17" s="64">
        <v>10</v>
      </c>
      <c r="I17" s="7">
        <f t="shared" si="0"/>
        <v>93.899999999999991</v>
      </c>
      <c r="J17" s="30">
        <v>13</v>
      </c>
    </row>
    <row r="18" spans="1:10" ht="15.75" x14ac:dyDescent="0.25">
      <c r="A18" s="47" t="str">
        <f>Responses!A18</f>
        <v>Powers Brown Architecture of Texas</v>
      </c>
      <c r="B18" s="25">
        <v>19.799999999999997</v>
      </c>
      <c r="C18" s="20">
        <v>16.5</v>
      </c>
      <c r="D18" s="20">
        <v>9.8999999999999986</v>
      </c>
      <c r="E18" s="20">
        <v>3</v>
      </c>
      <c r="F18" s="33">
        <v>3.3</v>
      </c>
      <c r="G18" s="33">
        <v>6.6</v>
      </c>
      <c r="H18" s="64">
        <v>9</v>
      </c>
      <c r="I18" s="7">
        <f t="shared" si="0"/>
        <v>68.099999999999994</v>
      </c>
      <c r="J18" s="28">
        <v>14</v>
      </c>
    </row>
    <row r="19" spans="1:10" ht="15.75" x14ac:dyDescent="0.25">
      <c r="A19" s="47" t="str">
        <f>Responses!A19</f>
        <v>Prozign**</v>
      </c>
      <c r="B19" s="25">
        <v>22.200000000000003</v>
      </c>
      <c r="C19" s="20">
        <v>19</v>
      </c>
      <c r="D19" s="20">
        <v>10.199999999999999</v>
      </c>
      <c r="E19" s="20">
        <v>3</v>
      </c>
      <c r="F19" s="33">
        <v>3.2</v>
      </c>
      <c r="G19" s="33">
        <v>6.4</v>
      </c>
      <c r="H19" s="64">
        <v>8</v>
      </c>
      <c r="I19" s="7">
        <f t="shared" si="0"/>
        <v>72.000000000000014</v>
      </c>
      <c r="J19" s="30">
        <v>15</v>
      </c>
    </row>
    <row r="20" spans="1:10" ht="15.75" x14ac:dyDescent="0.25">
      <c r="A20" s="56" t="str">
        <f>Responses!A20</f>
        <v>STOA International Architects**</v>
      </c>
      <c r="B20" s="25">
        <v>21.6</v>
      </c>
      <c r="C20" s="20">
        <v>16.5</v>
      </c>
      <c r="D20" s="20">
        <v>9.8999999999999986</v>
      </c>
      <c r="E20" s="20">
        <v>3</v>
      </c>
      <c r="F20" s="33">
        <v>3</v>
      </c>
      <c r="G20" s="33">
        <v>6</v>
      </c>
      <c r="H20" s="64">
        <v>9</v>
      </c>
      <c r="I20" s="7">
        <f t="shared" si="0"/>
        <v>69</v>
      </c>
      <c r="J20" s="28">
        <v>16</v>
      </c>
    </row>
    <row r="21" spans="1:10" ht="15.75" x14ac:dyDescent="0.25">
      <c r="A21" s="56" t="str">
        <f>Responses!A21</f>
        <v>Wantman Group, Inc</v>
      </c>
      <c r="B21" s="25">
        <v>28.799999999999997</v>
      </c>
      <c r="C21" s="20">
        <v>23</v>
      </c>
      <c r="D21" s="20">
        <v>13.5</v>
      </c>
      <c r="E21" s="20">
        <v>4.5</v>
      </c>
      <c r="F21" s="33">
        <v>4.2</v>
      </c>
      <c r="G21" s="33">
        <v>9</v>
      </c>
      <c r="H21" s="64">
        <v>2</v>
      </c>
      <c r="I21" s="7">
        <f t="shared" si="0"/>
        <v>85</v>
      </c>
      <c r="J21" s="30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topLeftCell="A4" workbookViewId="0">
      <selection activeCell="D31" sqref="D31"/>
    </sheetView>
  </sheetViews>
  <sheetFormatPr defaultRowHeight="12.75" x14ac:dyDescent="0.2"/>
  <cols>
    <col min="1" max="1" width="49.5703125" customWidth="1"/>
  </cols>
  <sheetData>
    <row r="1" spans="1:12" ht="15.75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74"/>
      <c r="L1" s="74"/>
    </row>
    <row r="2" spans="1:12" x14ac:dyDescent="0.2">
      <c r="A2" s="93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74"/>
      <c r="L2" s="74"/>
    </row>
    <row r="3" spans="1:12" ht="15.75" thickBot="1" x14ac:dyDescent="0.25">
      <c r="A3" s="75"/>
      <c r="B3" s="75"/>
      <c r="C3" s="75"/>
      <c r="D3" s="75"/>
      <c r="E3" s="75"/>
      <c r="F3" s="75"/>
      <c r="G3" s="75"/>
      <c r="H3" s="75"/>
      <c r="I3" s="75"/>
      <c r="J3" s="78"/>
      <c r="K3" s="74"/>
      <c r="L3" s="74"/>
    </row>
    <row r="4" spans="1:12" ht="75" thickTop="1" thickBot="1" x14ac:dyDescent="0.25">
      <c r="A4" s="76" t="s">
        <v>4</v>
      </c>
      <c r="B4" s="77" t="s">
        <v>5</v>
      </c>
      <c r="C4" s="77" t="s">
        <v>6</v>
      </c>
      <c r="D4" s="77" t="s">
        <v>7</v>
      </c>
      <c r="E4" s="77" t="s">
        <v>8</v>
      </c>
      <c r="F4" s="77" t="s">
        <v>9</v>
      </c>
      <c r="G4" s="77" t="s">
        <v>10</v>
      </c>
      <c r="H4" s="77" t="s">
        <v>28</v>
      </c>
      <c r="I4" s="79" t="s">
        <v>11</v>
      </c>
      <c r="J4" s="80"/>
      <c r="K4" s="74"/>
      <c r="L4" s="74"/>
    </row>
    <row r="5" spans="1:12" ht="16.5" thickTop="1" x14ac:dyDescent="0.2">
      <c r="A5" s="85" t="s">
        <v>12</v>
      </c>
      <c r="B5" s="73">
        <v>0</v>
      </c>
      <c r="C5" s="73">
        <v>0</v>
      </c>
      <c r="D5" s="73">
        <v>0</v>
      </c>
      <c r="E5" s="73">
        <v>0</v>
      </c>
      <c r="F5" s="73">
        <v>0</v>
      </c>
      <c r="G5" s="72">
        <v>0</v>
      </c>
      <c r="H5" s="86">
        <v>10</v>
      </c>
      <c r="I5" s="87">
        <v>10</v>
      </c>
      <c r="J5" s="88">
        <v>1</v>
      </c>
      <c r="K5" s="74"/>
      <c r="L5" s="74"/>
    </row>
    <row r="6" spans="1:12" ht="15.75" x14ac:dyDescent="0.2">
      <c r="A6" s="81" t="s">
        <v>13</v>
      </c>
      <c r="B6" s="73">
        <v>0</v>
      </c>
      <c r="C6" s="73">
        <v>0</v>
      </c>
      <c r="D6" s="73">
        <v>0</v>
      </c>
      <c r="E6" s="73">
        <v>0</v>
      </c>
      <c r="F6" s="73">
        <v>0</v>
      </c>
      <c r="G6" s="72">
        <v>0</v>
      </c>
      <c r="H6" s="82">
        <v>10</v>
      </c>
      <c r="I6" s="83">
        <v>10</v>
      </c>
      <c r="J6" s="84">
        <v>2</v>
      </c>
      <c r="K6" s="74"/>
      <c r="L6" s="74"/>
    </row>
    <row r="7" spans="1:12" ht="15.75" x14ac:dyDescent="0.2">
      <c r="A7" s="85" t="s">
        <v>33</v>
      </c>
      <c r="B7" s="73">
        <v>0</v>
      </c>
      <c r="C7" s="73">
        <v>0</v>
      </c>
      <c r="D7" s="73">
        <v>0</v>
      </c>
      <c r="E7" s="73">
        <v>0</v>
      </c>
      <c r="F7" s="73">
        <v>0</v>
      </c>
      <c r="G7" s="72">
        <v>0</v>
      </c>
      <c r="H7" s="86">
        <v>10</v>
      </c>
      <c r="I7" s="87">
        <v>10</v>
      </c>
      <c r="J7" s="88">
        <v>3</v>
      </c>
      <c r="K7" s="74"/>
      <c r="L7" s="74"/>
    </row>
    <row r="8" spans="1:12" ht="15.75" x14ac:dyDescent="0.2">
      <c r="A8" s="81" t="s">
        <v>14</v>
      </c>
      <c r="B8" s="73">
        <v>0</v>
      </c>
      <c r="C8" s="73">
        <v>0</v>
      </c>
      <c r="D8" s="73">
        <v>0</v>
      </c>
      <c r="E8" s="73">
        <v>0</v>
      </c>
      <c r="F8" s="73">
        <v>0</v>
      </c>
      <c r="G8" s="72">
        <v>0</v>
      </c>
      <c r="H8" s="82">
        <v>9</v>
      </c>
      <c r="I8" s="83">
        <v>9</v>
      </c>
      <c r="J8" s="84">
        <v>4</v>
      </c>
      <c r="K8" s="74"/>
      <c r="L8" s="74"/>
    </row>
    <row r="9" spans="1:12" ht="15.75" x14ac:dyDescent="0.2">
      <c r="A9" s="85" t="s">
        <v>34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2">
        <v>0</v>
      </c>
      <c r="H9" s="86">
        <v>10</v>
      </c>
      <c r="I9" s="87">
        <v>10</v>
      </c>
      <c r="J9" s="88">
        <v>5</v>
      </c>
      <c r="K9" s="74"/>
      <c r="L9" s="74"/>
    </row>
    <row r="10" spans="1:12" ht="15.75" x14ac:dyDescent="0.2">
      <c r="A10" s="81" t="s">
        <v>21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2">
        <v>0</v>
      </c>
      <c r="H10" s="82">
        <v>10</v>
      </c>
      <c r="I10" s="83">
        <v>10</v>
      </c>
      <c r="J10" s="84">
        <v>6</v>
      </c>
      <c r="K10" s="74"/>
      <c r="L10" s="74"/>
    </row>
    <row r="11" spans="1:12" ht="15.75" x14ac:dyDescent="0.2">
      <c r="A11" s="85" t="s">
        <v>15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2">
        <v>0</v>
      </c>
      <c r="H11" s="86">
        <v>10</v>
      </c>
      <c r="I11" s="87">
        <v>10</v>
      </c>
      <c r="J11" s="88">
        <v>7</v>
      </c>
      <c r="K11" s="74"/>
      <c r="L11" s="74"/>
    </row>
    <row r="12" spans="1:12" ht="15.75" x14ac:dyDescent="0.2">
      <c r="A12" s="81" t="s">
        <v>16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2">
        <v>0</v>
      </c>
      <c r="H12" s="82">
        <v>10</v>
      </c>
      <c r="I12" s="83">
        <v>10</v>
      </c>
      <c r="J12" s="84">
        <v>8</v>
      </c>
      <c r="K12" s="74"/>
      <c r="L12" s="74"/>
    </row>
    <row r="13" spans="1:12" ht="15.75" x14ac:dyDescent="0.2">
      <c r="A13" s="85" t="s">
        <v>35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2">
        <v>0</v>
      </c>
      <c r="H13" s="86">
        <v>10</v>
      </c>
      <c r="I13" s="87">
        <v>10</v>
      </c>
      <c r="J13" s="88">
        <v>9</v>
      </c>
      <c r="K13" s="74"/>
      <c r="L13" s="74"/>
    </row>
    <row r="14" spans="1:12" ht="15.75" x14ac:dyDescent="0.2">
      <c r="A14" s="81" t="s">
        <v>36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2">
        <v>0</v>
      </c>
      <c r="H14" s="82">
        <v>9</v>
      </c>
      <c r="I14" s="83">
        <v>9</v>
      </c>
      <c r="J14" s="84">
        <v>10</v>
      </c>
      <c r="K14" s="74"/>
      <c r="L14" s="74"/>
    </row>
    <row r="15" spans="1:12" ht="15.75" x14ac:dyDescent="0.2">
      <c r="A15" s="85" t="s">
        <v>37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2">
        <v>0</v>
      </c>
      <c r="H15" s="86">
        <v>9</v>
      </c>
      <c r="I15" s="87">
        <v>9</v>
      </c>
      <c r="J15" s="88">
        <v>11</v>
      </c>
      <c r="K15" s="74"/>
      <c r="L15" s="74"/>
    </row>
    <row r="16" spans="1:12" ht="15.75" x14ac:dyDescent="0.2">
      <c r="A16" s="81" t="s">
        <v>24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2">
        <v>0</v>
      </c>
      <c r="H16" s="82">
        <v>10</v>
      </c>
      <c r="I16" s="83">
        <v>10</v>
      </c>
      <c r="J16" s="84">
        <v>12</v>
      </c>
      <c r="K16" s="74"/>
      <c r="L16" s="74"/>
    </row>
    <row r="17" spans="1:12" ht="15.75" x14ac:dyDescent="0.2">
      <c r="A17" s="85" t="s">
        <v>38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2">
        <v>0</v>
      </c>
      <c r="H17" s="86">
        <v>10</v>
      </c>
      <c r="I17" s="87">
        <v>10</v>
      </c>
      <c r="J17" s="88">
        <v>13</v>
      </c>
      <c r="K17" s="88"/>
      <c r="L17" s="88"/>
    </row>
    <row r="18" spans="1:12" ht="15.75" x14ac:dyDescent="0.2">
      <c r="A18" s="81" t="s">
        <v>26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2">
        <v>0</v>
      </c>
      <c r="H18" s="82">
        <v>9</v>
      </c>
      <c r="I18" s="83">
        <v>9</v>
      </c>
      <c r="J18" s="84">
        <v>14</v>
      </c>
      <c r="K18" s="89"/>
      <c r="L18" s="89"/>
    </row>
    <row r="19" spans="1:12" ht="15.75" x14ac:dyDescent="0.2">
      <c r="A19" s="85" t="s">
        <v>39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2">
        <v>0</v>
      </c>
      <c r="H19" s="86">
        <v>8</v>
      </c>
      <c r="I19" s="87">
        <v>8</v>
      </c>
      <c r="J19" s="88">
        <v>15</v>
      </c>
      <c r="K19" s="89"/>
      <c r="L19" s="90" t="s">
        <v>40</v>
      </c>
    </row>
    <row r="20" spans="1:12" ht="15.75" x14ac:dyDescent="0.2">
      <c r="A20" s="81" t="s">
        <v>18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2">
        <v>0</v>
      </c>
      <c r="H20" s="82">
        <v>9</v>
      </c>
      <c r="I20" s="83">
        <v>9</v>
      </c>
      <c r="J20" s="84">
        <v>16</v>
      </c>
      <c r="K20" s="89"/>
      <c r="L20" s="90" t="s">
        <v>40</v>
      </c>
    </row>
    <row r="21" spans="1:12" ht="15.75" x14ac:dyDescent="0.2">
      <c r="A21" s="85" t="s">
        <v>41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2">
        <v>0</v>
      </c>
      <c r="H21" s="86">
        <v>2</v>
      </c>
      <c r="I21" s="87">
        <v>2</v>
      </c>
      <c r="J21" s="88">
        <v>17</v>
      </c>
      <c r="K21" s="89"/>
      <c r="L21" s="89"/>
    </row>
    <row r="22" spans="1:12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</sheetData>
  <mergeCells count="2">
    <mergeCell ref="A2:J2"/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N21" sqref="N21:O21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17.5703125" bestFit="1" customWidth="1"/>
    <col min="9" max="9" width="11.42578125" customWidth="1"/>
  </cols>
  <sheetData>
    <row r="1" spans="1:10" ht="15.75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</row>
    <row r="2" spans="1:10" x14ac:dyDescent="0.2">
      <c r="A2" s="93" t="str">
        <f>Responses!A2</f>
        <v>RFQ730-18039 A&amp;E University of Houston Garage No. 6</v>
      </c>
      <c r="B2" s="94"/>
      <c r="C2" s="94"/>
      <c r="D2" s="94"/>
      <c r="E2" s="94"/>
      <c r="F2" s="94"/>
      <c r="G2" s="94"/>
      <c r="H2" s="94"/>
      <c r="I2" s="94"/>
    </row>
    <row r="3" spans="1:10" ht="15.75" thickBot="1" x14ac:dyDescent="0.25">
      <c r="A3" s="15"/>
      <c r="B3" s="15"/>
      <c r="C3" s="15"/>
      <c r="D3" s="15"/>
      <c r="E3" s="15"/>
      <c r="F3" s="15"/>
      <c r="G3" s="15"/>
      <c r="H3" s="17"/>
      <c r="I3" s="17"/>
    </row>
    <row r="4" spans="1:10" ht="141" customHeight="1" thickBot="1" x14ac:dyDescent="0.25">
      <c r="A4" s="3" t="s">
        <v>2</v>
      </c>
      <c r="B4" s="8" t="s">
        <v>42</v>
      </c>
      <c r="C4" s="8" t="s">
        <v>43</v>
      </c>
      <c r="D4" s="8" t="s">
        <v>44</v>
      </c>
      <c r="E4" s="8" t="s">
        <v>45</v>
      </c>
      <c r="F4" s="8" t="s">
        <v>46</v>
      </c>
      <c r="G4" s="8" t="s">
        <v>47</v>
      </c>
      <c r="H4" s="9" t="s">
        <v>3</v>
      </c>
      <c r="I4" s="2" t="s">
        <v>1</v>
      </c>
    </row>
    <row r="5" spans="1:10" ht="15.75" x14ac:dyDescent="0.2">
      <c r="A5" s="47" t="str">
        <f>Responses!A5</f>
        <v>Atkins North American, Inc.</v>
      </c>
      <c r="B5" s="10">
        <f>'Evaluator 1'!I5</f>
        <v>73.75</v>
      </c>
      <c r="C5" s="11">
        <f>'Evaluator 2'!I5</f>
        <v>77</v>
      </c>
      <c r="D5" s="11">
        <f>'Evaluator 3'!I5</f>
        <v>85.5</v>
      </c>
      <c r="E5" s="11">
        <f>'Evaluator 4'!I5</f>
        <v>47</v>
      </c>
      <c r="F5" s="11">
        <f>'Evaluator 5'!I7</f>
        <v>64</v>
      </c>
      <c r="G5" s="11">
        <f>'Evaluator 6'!I5</f>
        <v>92.2</v>
      </c>
      <c r="H5" s="12">
        <f t="shared" ref="H5:H21" si="0">AVERAGE(B5:G5)</f>
        <v>73.24166666666666</v>
      </c>
      <c r="I5" s="55">
        <f t="shared" ref="I5:I21" si="1">RANK(H5,$H$5:$H$21,0)</f>
        <v>12</v>
      </c>
      <c r="J5" s="29">
        <v>1</v>
      </c>
    </row>
    <row r="6" spans="1:10" s="58" customFormat="1" ht="15.75" x14ac:dyDescent="0.25">
      <c r="A6" s="59" t="str">
        <f>Responses!A6</f>
        <v>Corgan</v>
      </c>
      <c r="B6" s="31">
        <f>'Evaluator 1'!I6</f>
        <v>73.25</v>
      </c>
      <c r="C6" s="54">
        <f>'Evaluator 2'!I6</f>
        <v>74</v>
      </c>
      <c r="D6" s="54">
        <f>'Evaluator 3'!I6</f>
        <v>84.2</v>
      </c>
      <c r="E6" s="54">
        <f>'Evaluator 4'!I6</f>
        <v>57</v>
      </c>
      <c r="F6" s="54">
        <f>'Evaluator 5'!I8</f>
        <v>68</v>
      </c>
      <c r="G6" s="54">
        <f>'Evaluator 6'!I6</f>
        <v>93</v>
      </c>
      <c r="H6" s="32">
        <f t="shared" si="0"/>
        <v>74.908333333333331</v>
      </c>
      <c r="I6" s="55">
        <f t="shared" si="1"/>
        <v>10</v>
      </c>
      <c r="J6" s="28">
        <v>2</v>
      </c>
    </row>
    <row r="7" spans="1:10" s="58" customFormat="1" ht="15.75" x14ac:dyDescent="0.25">
      <c r="A7" s="59" t="str">
        <f>Responses!A7</f>
        <v>Dewberry Architects</v>
      </c>
      <c r="B7" s="31">
        <f>'Evaluator 1'!I7</f>
        <v>75</v>
      </c>
      <c r="C7" s="54">
        <f>'Evaluator 2'!I7</f>
        <v>69.5</v>
      </c>
      <c r="D7" s="54">
        <f>'Evaluator 3'!I7</f>
        <v>77.5</v>
      </c>
      <c r="E7" s="54">
        <f>'Evaluator 4'!I7</f>
        <v>50</v>
      </c>
      <c r="F7" s="54">
        <f>'Evaluator 5'!I9</f>
        <v>63</v>
      </c>
      <c r="G7" s="54">
        <f>'Evaluator 6'!I7</f>
        <v>89.8</v>
      </c>
      <c r="H7" s="32">
        <f t="shared" si="0"/>
        <v>70.8</v>
      </c>
      <c r="I7" s="55">
        <f t="shared" si="1"/>
        <v>14</v>
      </c>
      <c r="J7" s="30">
        <v>3</v>
      </c>
    </row>
    <row r="8" spans="1:10" s="71" customFormat="1" ht="15.75" x14ac:dyDescent="0.25">
      <c r="A8" s="65" t="str">
        <f>Responses!A8</f>
        <v>EYP, Inc.</v>
      </c>
      <c r="B8" s="66">
        <f>'Evaluator 1'!I8</f>
        <v>76.75</v>
      </c>
      <c r="C8" s="67">
        <f>'Evaluator 2'!I8</f>
        <v>82.5</v>
      </c>
      <c r="D8" s="67">
        <f>'Evaluator 3'!I8</f>
        <v>87.3</v>
      </c>
      <c r="E8" s="67">
        <f>'Evaluator 4'!I8</f>
        <v>91</v>
      </c>
      <c r="F8" s="67">
        <f>'Evaluator 5'!I10</f>
        <v>67</v>
      </c>
      <c r="G8" s="67">
        <f>'Evaluator 6'!I8</f>
        <v>72</v>
      </c>
      <c r="H8" s="68">
        <f t="shared" si="0"/>
        <v>79.424999999999997</v>
      </c>
      <c r="I8" s="69">
        <f t="shared" si="1"/>
        <v>5</v>
      </c>
      <c r="J8" s="70">
        <v>4</v>
      </c>
    </row>
    <row r="9" spans="1:10" s="71" customFormat="1" ht="15.75" x14ac:dyDescent="0.25">
      <c r="A9" s="65" t="str">
        <f>Responses!A9</f>
        <v>HarrisonKornberg**</v>
      </c>
      <c r="B9" s="66">
        <f>'Evaluator 1'!I9</f>
        <v>74</v>
      </c>
      <c r="C9" s="67">
        <f>'Evaluator 2'!I9</f>
        <v>84</v>
      </c>
      <c r="D9" s="67">
        <f>'Evaluator 3'!I9</f>
        <v>84</v>
      </c>
      <c r="E9" s="67">
        <f>'Evaluator 4'!I9</f>
        <v>91</v>
      </c>
      <c r="F9" s="67">
        <f>'Evaluator 5'!I11</f>
        <v>64</v>
      </c>
      <c r="G9" s="67">
        <f>'Evaluator 6'!I9</f>
        <v>80.099999999999994</v>
      </c>
      <c r="H9" s="68">
        <f t="shared" si="0"/>
        <v>79.516666666666666</v>
      </c>
      <c r="I9" s="69">
        <f t="shared" si="1"/>
        <v>4</v>
      </c>
      <c r="J9" s="70">
        <v>6</v>
      </c>
    </row>
    <row r="10" spans="1:10" s="58" customFormat="1" ht="15.75" x14ac:dyDescent="0.25">
      <c r="A10" s="59" t="str">
        <f>Responses!A10</f>
        <v>Huckabee</v>
      </c>
      <c r="B10" s="31">
        <f>'Evaluator 1'!I10</f>
        <v>73.5</v>
      </c>
      <c r="C10" s="54">
        <f>'Evaluator 2'!I10</f>
        <v>75</v>
      </c>
      <c r="D10" s="54">
        <f>'Evaluator 3'!I10</f>
        <v>81.8</v>
      </c>
      <c r="E10" s="54">
        <f>'Evaluator 4'!I10</f>
        <v>87</v>
      </c>
      <c r="F10" s="54">
        <f>'Evaluator 5'!I12</f>
        <v>64</v>
      </c>
      <c r="G10" s="54">
        <f>'Evaluator 6'!I10</f>
        <v>78.3</v>
      </c>
      <c r="H10" s="32">
        <f t="shared" si="0"/>
        <v>76.600000000000009</v>
      </c>
      <c r="I10" s="55">
        <f t="shared" si="1"/>
        <v>7</v>
      </c>
      <c r="J10" s="28">
        <v>5</v>
      </c>
    </row>
    <row r="11" spans="1:10" s="58" customFormat="1" ht="15.75" x14ac:dyDescent="0.25">
      <c r="A11" s="59" t="str">
        <f>Responses!A11</f>
        <v>Huitt-Zollars, Inc.</v>
      </c>
      <c r="B11" s="31">
        <f>'Evaluator 1'!I11</f>
        <v>76.5</v>
      </c>
      <c r="C11" s="54">
        <f>'Evaluator 2'!I11</f>
        <v>77.5</v>
      </c>
      <c r="D11" s="54">
        <f>'Evaluator 3'!I11</f>
        <v>90</v>
      </c>
      <c r="E11" s="54">
        <f>'Evaluator 4'!I11</f>
        <v>71</v>
      </c>
      <c r="F11" s="54">
        <f>'Evaluator 5'!I13</f>
        <v>67</v>
      </c>
      <c r="G11" s="54">
        <f>'Evaluator 6'!I11</f>
        <v>83.2</v>
      </c>
      <c r="H11" s="32">
        <f t="shared" si="0"/>
        <v>77.533333333333331</v>
      </c>
      <c r="I11" s="55">
        <f t="shared" si="1"/>
        <v>6</v>
      </c>
      <c r="J11" s="30">
        <v>7</v>
      </c>
    </row>
    <row r="12" spans="1:10" s="71" customFormat="1" ht="15.75" x14ac:dyDescent="0.25">
      <c r="A12" s="65" t="str">
        <f>Responses!A12</f>
        <v>Kirksey Architecture</v>
      </c>
      <c r="B12" s="66">
        <f>'Evaluator 1'!I12</f>
        <v>74</v>
      </c>
      <c r="C12" s="67">
        <f>'Evaluator 2'!I12</f>
        <v>80.5</v>
      </c>
      <c r="D12" s="67">
        <f>'Evaluator 3'!I12</f>
        <v>89</v>
      </c>
      <c r="E12" s="67">
        <f>'Evaluator 4'!I12</f>
        <v>96</v>
      </c>
      <c r="F12" s="67">
        <f>'Evaluator 5'!I14</f>
        <v>60</v>
      </c>
      <c r="G12" s="67">
        <f>'Evaluator 6'!I12</f>
        <v>80.5</v>
      </c>
      <c r="H12" s="68">
        <f t="shared" si="0"/>
        <v>80</v>
      </c>
      <c r="I12" s="69">
        <f t="shared" si="1"/>
        <v>3</v>
      </c>
      <c r="J12" s="70">
        <v>8</v>
      </c>
    </row>
    <row r="13" spans="1:10" s="58" customFormat="1" ht="15.75" x14ac:dyDescent="0.25">
      <c r="A13" s="59" t="str">
        <f>Responses!A13</f>
        <v>Moody Nolan, Inc</v>
      </c>
      <c r="B13" s="31">
        <f>'Evaluator 1'!I13</f>
        <v>71.25</v>
      </c>
      <c r="C13" s="54">
        <f>'Evaluator 2'!I13</f>
        <v>71.5</v>
      </c>
      <c r="D13" s="54">
        <f>'Evaluator 3'!I13</f>
        <v>82.5</v>
      </c>
      <c r="E13" s="54">
        <f>'Evaluator 4'!I13</f>
        <v>60</v>
      </c>
      <c r="F13" s="54">
        <f>'Evaluator 5'!I15</f>
        <v>64</v>
      </c>
      <c r="G13" s="54">
        <f>'Evaluator 6'!I13</f>
        <v>71.300000000000011</v>
      </c>
      <c r="H13" s="32">
        <f t="shared" si="0"/>
        <v>70.091666666666669</v>
      </c>
      <c r="I13" s="55">
        <f t="shared" si="1"/>
        <v>16</v>
      </c>
      <c r="J13" s="30">
        <v>9</v>
      </c>
    </row>
    <row r="14" spans="1:10" s="58" customFormat="1" ht="15.75" x14ac:dyDescent="0.25">
      <c r="A14" s="59" t="str">
        <f>Responses!A14</f>
        <v>OMNIPlan</v>
      </c>
      <c r="B14" s="31">
        <f>'Evaluator 1'!I14</f>
        <v>71.5</v>
      </c>
      <c r="C14" s="54">
        <f>'Evaluator 2'!I14</f>
        <v>76</v>
      </c>
      <c r="D14" s="54">
        <f>'Evaluator 3'!I14</f>
        <v>81</v>
      </c>
      <c r="E14" s="54">
        <f>'Evaluator 4'!I14</f>
        <v>60</v>
      </c>
      <c r="F14" s="54">
        <f>'Evaluator 5'!I16</f>
        <v>64</v>
      </c>
      <c r="G14" s="54">
        <f>'Evaluator 6'!I14</f>
        <v>74.3</v>
      </c>
      <c r="H14" s="32">
        <f t="shared" si="0"/>
        <v>71.13333333333334</v>
      </c>
      <c r="I14" s="55">
        <f t="shared" si="1"/>
        <v>13</v>
      </c>
      <c r="J14" s="28">
        <v>10</v>
      </c>
    </row>
    <row r="15" spans="1:10" s="71" customFormat="1" ht="15.75" x14ac:dyDescent="0.25">
      <c r="A15" s="65" t="str">
        <f>Responses!A15</f>
        <v>Page Southerland Page</v>
      </c>
      <c r="B15" s="66">
        <f>'Evaluator 1'!I15</f>
        <v>72.5</v>
      </c>
      <c r="C15" s="67">
        <f>'Evaluator 2'!I15</f>
        <v>81</v>
      </c>
      <c r="D15" s="67">
        <f>'Evaluator 3'!I15</f>
        <v>89.5</v>
      </c>
      <c r="E15" s="67">
        <f>'Evaluator 4'!I15</f>
        <v>82</v>
      </c>
      <c r="F15" s="67">
        <f>'Evaluator 5'!I17</f>
        <v>60</v>
      </c>
      <c r="G15" s="67">
        <f>'Evaluator 6'!I15</f>
        <v>97.1</v>
      </c>
      <c r="H15" s="68">
        <f t="shared" si="0"/>
        <v>80.350000000000009</v>
      </c>
      <c r="I15" s="69">
        <f t="shared" si="1"/>
        <v>2</v>
      </c>
      <c r="J15" s="70">
        <v>11</v>
      </c>
    </row>
    <row r="16" spans="1:10" s="39" customFormat="1" ht="15.75" x14ac:dyDescent="0.25">
      <c r="A16" s="56" t="str">
        <f>Responses!A16</f>
        <v>PBK</v>
      </c>
      <c r="B16" s="31">
        <f>'Evaluator 1'!I16</f>
        <v>73.25</v>
      </c>
      <c r="C16" s="54">
        <f>'Evaluator 2'!I16</f>
        <v>82</v>
      </c>
      <c r="D16" s="54">
        <f>'Evaluator 3'!I16</f>
        <v>84.5</v>
      </c>
      <c r="E16" s="54">
        <f>'Evaluator 4'!I16</f>
        <v>64</v>
      </c>
      <c r="F16" s="54">
        <f>'Evaluator 5'!I18</f>
        <v>64</v>
      </c>
      <c r="G16" s="54">
        <f>'Evaluator 6'!I16</f>
        <v>90</v>
      </c>
      <c r="H16" s="32">
        <f t="shared" si="0"/>
        <v>76.291666666666671</v>
      </c>
      <c r="I16" s="55">
        <f t="shared" si="1"/>
        <v>8</v>
      </c>
      <c r="J16" s="28">
        <v>12</v>
      </c>
    </row>
    <row r="17" spans="1:10" s="71" customFormat="1" ht="15.75" x14ac:dyDescent="0.25">
      <c r="A17" s="65" t="str">
        <f>Responses!A17</f>
        <v>PGAL</v>
      </c>
      <c r="B17" s="66">
        <f>'Evaluator 1'!I17</f>
        <v>74.75</v>
      </c>
      <c r="C17" s="67">
        <f>'Evaluator 2'!I17</f>
        <v>83.5</v>
      </c>
      <c r="D17" s="67">
        <f>'Evaluator 3'!I17</f>
        <v>91.5</v>
      </c>
      <c r="E17" s="67">
        <f>'Evaluator 4'!I17</f>
        <v>90</v>
      </c>
      <c r="F17" s="67">
        <f>'Evaluator 5'!I19</f>
        <v>67</v>
      </c>
      <c r="G17" s="67">
        <f>'Evaluator 6'!I17</f>
        <v>93.899999999999991</v>
      </c>
      <c r="H17" s="68">
        <f t="shared" si="0"/>
        <v>83.441666666666663</v>
      </c>
      <c r="I17" s="69">
        <f t="shared" si="1"/>
        <v>1</v>
      </c>
      <c r="J17" s="70">
        <v>13</v>
      </c>
    </row>
    <row r="18" spans="1:10" s="39" customFormat="1" ht="15.75" x14ac:dyDescent="0.25">
      <c r="A18" s="56" t="str">
        <f>Responses!A18</f>
        <v>Powers Brown Architecture of Texas</v>
      </c>
      <c r="B18" s="31">
        <f>'Evaluator 1'!I18</f>
        <v>70.25</v>
      </c>
      <c r="C18" s="54">
        <f>'Evaluator 2'!I18</f>
        <v>78.5</v>
      </c>
      <c r="D18" s="54">
        <f>'Evaluator 3'!I18</f>
        <v>87.8</v>
      </c>
      <c r="E18" s="54">
        <f>'Evaluator 4'!I18</f>
        <v>90</v>
      </c>
      <c r="F18" s="54">
        <f>'Evaluator 5'!I20</f>
        <v>59</v>
      </c>
      <c r="G18" s="54">
        <f>'Evaluator 6'!I18</f>
        <v>68.099999999999994</v>
      </c>
      <c r="H18" s="32">
        <f t="shared" si="0"/>
        <v>75.608333333333334</v>
      </c>
      <c r="I18" s="55">
        <f t="shared" si="1"/>
        <v>9</v>
      </c>
      <c r="J18" s="34">
        <v>14</v>
      </c>
    </row>
    <row r="19" spans="1:10" s="39" customFormat="1" ht="15.75" x14ac:dyDescent="0.25">
      <c r="A19" s="56" t="str">
        <f>Responses!A19</f>
        <v>Prozign**</v>
      </c>
      <c r="B19" s="31">
        <f>'Evaluator 1'!I19</f>
        <v>72.25</v>
      </c>
      <c r="C19" s="54">
        <f>'Evaluator 2'!I19</f>
        <v>74.5</v>
      </c>
      <c r="D19" s="54">
        <f>'Evaluator 3'!I19</f>
        <v>82.899999999999991</v>
      </c>
      <c r="E19" s="54">
        <f>'Evaluator 4'!I19</f>
        <v>77</v>
      </c>
      <c r="F19" s="54">
        <f>'Evaluator 5'!I21</f>
        <v>62</v>
      </c>
      <c r="G19" s="54">
        <f>'Evaluator 6'!I19</f>
        <v>72.000000000000014</v>
      </c>
      <c r="H19" s="32">
        <f t="shared" si="0"/>
        <v>73.441666666666663</v>
      </c>
      <c r="I19" s="55">
        <f t="shared" si="1"/>
        <v>11</v>
      </c>
      <c r="J19" s="35">
        <v>15</v>
      </c>
    </row>
    <row r="20" spans="1:10" s="44" customFormat="1" ht="15.75" x14ac:dyDescent="0.25">
      <c r="A20" s="59" t="str">
        <f>Responses!A20</f>
        <v>STOA International Architects**</v>
      </c>
      <c r="B20" s="31">
        <f>'Evaluator 1'!I20</f>
        <v>70.5</v>
      </c>
      <c r="C20" s="54">
        <f>'Evaluator 2'!I20</f>
        <v>72</v>
      </c>
      <c r="D20" s="54">
        <f>'Evaluator 3'!I20</f>
        <v>76</v>
      </c>
      <c r="E20" s="54">
        <f>'Evaluator 4'!I20</f>
        <v>73</v>
      </c>
      <c r="F20" s="54">
        <f>'Evaluator 5'!I22</f>
        <v>64</v>
      </c>
      <c r="G20" s="54">
        <f>'Evaluator 6'!I20</f>
        <v>69</v>
      </c>
      <c r="H20" s="32">
        <f t="shared" si="0"/>
        <v>70.75</v>
      </c>
      <c r="I20" s="55">
        <f t="shared" si="1"/>
        <v>15</v>
      </c>
      <c r="J20" s="34">
        <v>16</v>
      </c>
    </row>
    <row r="21" spans="1:10" s="57" customFormat="1" ht="15.75" x14ac:dyDescent="0.25">
      <c r="A21" s="59" t="str">
        <f>Responses!A21</f>
        <v>Wantman Group, Inc</v>
      </c>
      <c r="B21" s="31">
        <f>'Evaluator 1'!I21</f>
        <v>66.5</v>
      </c>
      <c r="C21" s="54">
        <f>'Evaluator 2'!I21</f>
        <v>65</v>
      </c>
      <c r="D21" s="54">
        <f>'Evaluator 3'!I21</f>
        <v>72</v>
      </c>
      <c r="E21" s="54">
        <f>'Evaluator 4'!I21</f>
        <v>59</v>
      </c>
      <c r="F21" s="54">
        <f>'Evaluator 5'!I23</f>
        <v>56</v>
      </c>
      <c r="G21" s="54">
        <f>'Evaluator 6'!I21</f>
        <v>85</v>
      </c>
      <c r="H21" s="32">
        <f t="shared" si="0"/>
        <v>67.25</v>
      </c>
      <c r="I21" s="55">
        <f t="shared" si="1"/>
        <v>17</v>
      </c>
      <c r="J21" s="35">
        <v>17</v>
      </c>
    </row>
    <row r="22" spans="1:10" s="44" customFormat="1" x14ac:dyDescent="0.2"/>
    <row r="23" spans="1:10" ht="15" x14ac:dyDescent="0.2">
      <c r="A23" s="44"/>
      <c r="B23" s="18" t="s">
        <v>31</v>
      </c>
      <c r="C23" s="44"/>
      <c r="D23" s="44"/>
      <c r="E23" s="44"/>
      <c r="F23" s="44"/>
      <c r="H23" s="14"/>
    </row>
    <row r="24" spans="1:10" ht="15" x14ac:dyDescent="0.2">
      <c r="A24" s="44"/>
      <c r="B24" s="15"/>
      <c r="C24" s="44"/>
      <c r="D24" s="44"/>
      <c r="E24" s="44"/>
      <c r="F24" s="44"/>
      <c r="H24" s="14"/>
    </row>
    <row r="25" spans="1:10" ht="15" x14ac:dyDescent="0.2">
      <c r="A25" s="44"/>
      <c r="B25" s="18" t="s">
        <v>32</v>
      </c>
      <c r="C25" s="44"/>
      <c r="D25" s="44"/>
      <c r="E25" s="44"/>
      <c r="F25" s="44"/>
      <c r="H25" s="14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HUB DEPARTMENT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2019-05-03T14:31:42Z</dcterms:modified>
</cp:coreProperties>
</file>