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CSI\CSI\SFAC requests\FY25\FINAL DOCUMENTS\SPB\"/>
    </mc:Choice>
  </mc:AlternateContent>
  <xr:revisionPtr revIDLastSave="0" documentId="8_{9F8D98A8-78DB-4FF8-A333-910152AAF76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Bdgt Wkst" sheetId="4" r:id="rId1"/>
    <sheet name="Pivot H0224" sheetId="7" r:id="rId2"/>
  </sheets>
  <externalReferences>
    <externalReference r:id="rId3"/>
    <externalReference r:id="rId4"/>
  </externalReferences>
  <calcPr calcId="191029"/>
  <pivotCaches>
    <pivotCache cacheId="0" r:id="rId5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3" i="4" l="1"/>
  <c r="F31" i="4"/>
  <c r="F32" i="4"/>
  <c r="F34" i="4"/>
  <c r="D33" i="4"/>
  <c r="C33" i="4"/>
  <c r="D31" i="4"/>
  <c r="C31" i="4"/>
  <c r="D32" i="4"/>
  <c r="C32" i="4"/>
  <c r="D34" i="4"/>
  <c r="C34" i="4"/>
  <c r="C25" i="4"/>
  <c r="C24" i="4"/>
  <c r="E31" i="4" l="1"/>
  <c r="E34" i="4"/>
  <c r="E33" i="4"/>
  <c r="F35" i="4"/>
  <c r="D35" i="4"/>
  <c r="C35" i="4"/>
  <c r="E32" i="4"/>
  <c r="E35" i="4" s="1"/>
  <c r="C26" i="4"/>
</calcChain>
</file>

<file path=xl/sharedStrings.xml><?xml version="1.0" encoding="utf-8"?>
<sst xmlns="http://schemas.openxmlformats.org/spreadsheetml/2006/main" count="48" uniqueCount="31">
  <si>
    <t>Deptid</t>
  </si>
  <si>
    <t>Acc Type</t>
  </si>
  <si>
    <t>H0205</t>
  </si>
  <si>
    <t>EXP</t>
  </si>
  <si>
    <t>Student Service Fee</t>
  </si>
  <si>
    <t>Row Labels</t>
  </si>
  <si>
    <t>Grand Total</t>
  </si>
  <si>
    <t>Type of Fund</t>
  </si>
  <si>
    <t>2025-2026 Student Service Fee Budget Information</t>
  </si>
  <si>
    <t>FY 25 Budget</t>
  </si>
  <si>
    <t>FY25 Budget by Fund Type</t>
  </si>
  <si>
    <t>Salary and Wage</t>
  </si>
  <si>
    <t>Budget Node</t>
  </si>
  <si>
    <t>FY24 Budget</t>
  </si>
  <si>
    <t>FY24 Actuals</t>
  </si>
  <si>
    <t>FY25 Budget</t>
  </si>
  <si>
    <t>Maintenance &amp; Ops</t>
  </si>
  <si>
    <t>TOTAL</t>
  </si>
  <si>
    <t>Admin Charges</t>
  </si>
  <si>
    <t>Student Service Fee Prior Year and Current Year Budget and Actuals</t>
  </si>
  <si>
    <t>Sum of Current Budget</t>
  </si>
  <si>
    <t>Travel &amp; Business</t>
  </si>
  <si>
    <r>
      <rPr>
        <b/>
        <sz val="11"/>
        <color theme="1"/>
        <rFont val="Calibri"/>
        <family val="2"/>
        <scheme val="minor"/>
      </rPr>
      <t>Dept #</t>
    </r>
    <r>
      <rPr>
        <sz val="11"/>
        <color theme="1"/>
        <rFont val="Calibri"/>
        <family val="2"/>
        <scheme val="minor"/>
      </rPr>
      <t>: H0224</t>
    </r>
  </si>
  <si>
    <t>H0224</t>
  </si>
  <si>
    <t>Auxilliary Sales and Service</t>
  </si>
  <si>
    <t>Student Center Fee</t>
  </si>
  <si>
    <r>
      <rPr>
        <b/>
        <sz val="11"/>
        <color theme="1"/>
        <rFont val="Calibri"/>
        <family val="2"/>
        <scheme val="minor"/>
      </rPr>
      <t>Unit</t>
    </r>
    <r>
      <rPr>
        <sz val="11"/>
        <color theme="1"/>
        <rFont val="Calibri"/>
        <family val="2"/>
        <scheme val="minor"/>
      </rPr>
      <t>:  Student Program Board</t>
    </r>
  </si>
  <si>
    <t>Student Program Board</t>
  </si>
  <si>
    <t>Program</t>
  </si>
  <si>
    <t>(Multiple Items)</t>
  </si>
  <si>
    <t>Variance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</si>
</sst>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5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8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164" fontId="0" fillId="0" borderId="0" xfId="1" applyNumberFormat="1" applyFont="1"/>
    <xf numFmtId="0" fontId="16" fillId="33" borderId="11" xfId="0" applyFont="1" applyFill="1" applyBorder="1" applyAlignment="1">
      <alignment horizontal="center"/>
    </xf>
    <xf numFmtId="0" fontId="16" fillId="34" borderId="11" xfId="0" applyFont="1" applyFill="1" applyBorder="1"/>
    <xf numFmtId="0" fontId="0" fillId="34" borderId="11" xfId="0" applyFill="1" applyBorder="1"/>
    <xf numFmtId="0" fontId="0" fillId="35" borderId="11" xfId="0" applyFill="1" applyBorder="1"/>
    <xf numFmtId="0" fontId="16" fillId="35" borderId="11" xfId="0" applyFont="1" applyFill="1" applyBorder="1"/>
    <xf numFmtId="0" fontId="16" fillId="0" borderId="0" xfId="0" applyFont="1" applyAlignment="1">
      <alignment horizontal="right"/>
    </xf>
    <xf numFmtId="0" fontId="16" fillId="36" borderId="11" xfId="0" applyFont="1" applyFill="1" applyBorder="1" applyAlignment="1">
      <alignment horizontal="center" wrapText="1"/>
    </xf>
    <xf numFmtId="164" fontId="16" fillId="0" borderId="10" xfId="1" applyNumberFormat="1" applyFont="1" applyBorder="1"/>
    <xf numFmtId="0" fontId="18" fillId="0" borderId="0" xfId="0" applyFont="1"/>
    <xf numFmtId="10" fontId="0" fillId="0" borderId="0" xfId="0" applyNumberFormat="1"/>
    <xf numFmtId="10" fontId="0" fillId="0" borderId="0" xfId="43" applyNumberFormat="1" applyFont="1"/>
    <xf numFmtId="10" fontId="16" fillId="0" borderId="10" xfId="43" applyNumberFormat="1" applyFont="1" applyBorder="1"/>
    <xf numFmtId="165" fontId="0" fillId="0" borderId="0" xfId="0" applyNumberFormat="1"/>
    <xf numFmtId="165" fontId="0" fillId="0" borderId="0" xfId="44" applyNumberFormat="1" applyFont="1"/>
  </cellXfs>
  <cellStyles count="45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44" builtinId="3"/>
    <cellStyle name="Currency" xfId="1" builtinId="4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Percent" xfId="43" builtinId="5"/>
    <cellStyle name="Title" xfId="2" builtinId="15" customBuiltin="1"/>
    <cellStyle name="Total" xfId="18" builtinId="25" customBuiltin="1"/>
    <cellStyle name="Warning Text" xfId="15" builtinId="11" customBuiltin="1"/>
  </cellStyles>
  <dxfs count="3">
    <dxf>
      <numFmt numFmtId="165" formatCode="_(* #,##0_);_(* \(#,##0\);_(* &quot;-&quot;??_);_(@_)"/>
    </dxf>
    <dxf>
      <numFmt numFmtId="14" formatCode="0.00%"/>
    </dxf>
    <dxf>
      <numFmt numFmtId="165" formatCode="_(* #,##0_);_(* \(#,##0\);_(* &quot;-&quot;??_);_(@_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pivotCacheDefinition" Target="pivotCache/pivotCacheDefinition1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ln>
                <a:noFill/>
              </a:ln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'Bdgt Wkst'!$C$23</c:f>
              <c:strCache>
                <c:ptCount val="1"/>
                <c:pt idx="0">
                  <c:v>FY 25 Budget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989-4B47-BF29-96ED637F4CD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989-4B47-BF29-96ED637F4CD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989-4B47-BF29-96ED637F4CD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989-4B47-BF29-96ED637F4CD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0550-4ED5-97E1-83724A21EA18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0550-4ED5-97E1-83724A21EA18}"/>
              </c:ext>
            </c:extLst>
          </c:dPt>
          <c:dLbls>
            <c:dLbl>
              <c:idx val="1"/>
              <c:layout>
                <c:manualLayout>
                  <c:x val="7.920670145921789E-2"/>
                  <c:y val="1.73779711281017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989-4B47-BF29-96ED637F4CD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ln>
                      <a:noFill/>
                    </a:ln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'Bdgt Wkst'!$B$24:$B$25</c:f>
              <c:strCache>
                <c:ptCount val="2"/>
                <c:pt idx="0">
                  <c:v>Auxilliary Sales and Service</c:v>
                </c:pt>
                <c:pt idx="1">
                  <c:v>Student Service Fee</c:v>
                </c:pt>
              </c:strCache>
            </c:strRef>
          </c:cat>
          <c:val>
            <c:numRef>
              <c:f>'Bdgt Wkst'!$C$24:$C$25</c:f>
              <c:numCache>
                <c:formatCode>0.00%</c:formatCode>
                <c:ptCount val="2"/>
                <c:pt idx="0">
                  <c:v>4.0066911742610159E-3</c:v>
                </c:pt>
                <c:pt idx="1">
                  <c:v>0.995993308825739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AA-4455-B026-F4F5E51BD9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ln>
                <a:noFill/>
              </a:ln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>
          <a:ln>
            <a:noFill/>
          </a:ln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85725</xdr:colOff>
      <xdr:row>5</xdr:row>
      <xdr:rowOff>61912</xdr:rowOff>
    </xdr:from>
    <xdr:to>
      <xdr:col>4</xdr:col>
      <xdr:colOff>752475</xdr:colOff>
      <xdr:row>20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F61B8C7-5ECC-E670-3457-85E0BBC10F7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SFAC%20Master\Master%201063s%20-%20FY26%20Budget%20Worksheets\Master%201063%20-%20Sec%202%20FY24%20Period%20998%20Fund%203049%20only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SFAC%20Master\Master%201063s%20-%20FY26%20Budget%20Worksheets\Master%201063%20-%20Sec%201%20FY25%20Period%201%20Fund%203049%20onl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0205"/>
      <sheetName val="H0205A"/>
      <sheetName val="H0004"/>
      <sheetName val="H0021"/>
      <sheetName val="H0206"/>
      <sheetName val="H0207"/>
      <sheetName val="H0215"/>
      <sheetName val="H0216"/>
      <sheetName val="H0218"/>
      <sheetName val="H0220"/>
      <sheetName val="H0223"/>
      <sheetName val="H0224-AFB"/>
      <sheetName val="H0224-CCA"/>
      <sheetName val="H0224-CSI"/>
      <sheetName val="H0224-FF"/>
      <sheetName val="H0224-Homecoming"/>
      <sheetName val="H0224-MVP"/>
      <sheetName val="H0224-SPB"/>
      <sheetName val="H0224"/>
      <sheetName val="H0225"/>
      <sheetName val="H0226-CoogRadio"/>
      <sheetName val="H0226-CoogTV"/>
      <sheetName val="H0226-CSM"/>
      <sheetName val="H0226-DailyCougar"/>
      <sheetName val="H0226"/>
      <sheetName val="H0227-SGA"/>
      <sheetName val="H0227"/>
      <sheetName val="H0229"/>
      <sheetName val="H0232"/>
      <sheetName val="H0292"/>
      <sheetName val="H0553"/>
      <sheetName val="H0616"/>
      <sheetName val="H0677"/>
      <sheetName val="H0678"/>
      <sheetName val="1063 Sec 2 - FY24 Pd998 (nc)"/>
      <sheetName val="Budget Node Descriptions"/>
      <sheetName val="DSA Depts"/>
    </sheetNames>
    <sheetDataSet>
      <sheetData sheetId="0"/>
      <sheetData sheetId="1"/>
      <sheetData sheetId="2"/>
      <sheetData sheetId="3"/>
      <sheetData sheetId="4">
        <row r="5">
          <cell r="A5" t="str">
            <v>Admin Charges</v>
          </cell>
        </row>
      </sheetData>
      <sheetData sheetId="5">
        <row r="5">
          <cell r="A5" t="str">
            <v>Admin Charges</v>
          </cell>
        </row>
      </sheetData>
      <sheetData sheetId="6">
        <row r="5">
          <cell r="A5" t="str">
            <v>Admin Charges</v>
          </cell>
        </row>
      </sheetData>
      <sheetData sheetId="7">
        <row r="5">
          <cell r="A5" t="str">
            <v>Admin Charges</v>
          </cell>
        </row>
      </sheetData>
      <sheetData sheetId="8">
        <row r="5">
          <cell r="A5" t="str">
            <v>Admin Charges</v>
          </cell>
        </row>
      </sheetData>
      <sheetData sheetId="9">
        <row r="5">
          <cell r="A5" t="str">
            <v>Admin Charges</v>
          </cell>
        </row>
      </sheetData>
      <sheetData sheetId="10">
        <row r="5">
          <cell r="A5" t="str">
            <v>Admin Charges</v>
          </cell>
        </row>
      </sheetData>
      <sheetData sheetId="11">
        <row r="5">
          <cell r="A5" t="str">
            <v>Row Labels</v>
          </cell>
        </row>
      </sheetData>
      <sheetData sheetId="12">
        <row r="6">
          <cell r="A6" t="str">
            <v>Admin Charges</v>
          </cell>
        </row>
      </sheetData>
      <sheetData sheetId="13">
        <row r="6">
          <cell r="A6" t="str">
            <v>Admin Charges</v>
          </cell>
        </row>
      </sheetData>
      <sheetData sheetId="14">
        <row r="6">
          <cell r="A6" t="str">
            <v>Admin Charges</v>
          </cell>
        </row>
      </sheetData>
      <sheetData sheetId="15">
        <row r="6">
          <cell r="A6" t="str">
            <v>Admin Charges</v>
          </cell>
        </row>
      </sheetData>
      <sheetData sheetId="16">
        <row r="6">
          <cell r="A6" t="str">
            <v>Admin Charges</v>
          </cell>
        </row>
      </sheetData>
      <sheetData sheetId="17">
        <row r="6">
          <cell r="A6" t="str">
            <v>Admin Charges</v>
          </cell>
          <cell r="B6">
            <v>10217</v>
          </cell>
          <cell r="C6">
            <v>26001.61</v>
          </cell>
        </row>
        <row r="7">
          <cell r="A7" t="str">
            <v>Maintenance &amp; Ops</v>
          </cell>
          <cell r="B7">
            <v>430096.84</v>
          </cell>
          <cell r="C7">
            <v>389357.67</v>
          </cell>
        </row>
        <row r="8">
          <cell r="A8" t="str">
            <v>Salary and Wage</v>
          </cell>
          <cell r="B8">
            <v>74752</v>
          </cell>
          <cell r="C8">
            <v>41903.56</v>
          </cell>
        </row>
        <row r="9">
          <cell r="A9" t="str">
            <v>Travel &amp; Business</v>
          </cell>
          <cell r="B9">
            <v>4000</v>
          </cell>
          <cell r="C9">
            <v>2098.8000000000002</v>
          </cell>
        </row>
      </sheetData>
      <sheetData sheetId="18"/>
      <sheetData sheetId="19">
        <row r="6">
          <cell r="A6" t="str">
            <v>Admin Charges</v>
          </cell>
        </row>
      </sheetData>
      <sheetData sheetId="20">
        <row r="6">
          <cell r="A6" t="str">
            <v>Admin Charges</v>
          </cell>
        </row>
      </sheetData>
      <sheetData sheetId="21">
        <row r="6">
          <cell r="A6" t="str">
            <v>Admin Charges</v>
          </cell>
        </row>
      </sheetData>
      <sheetData sheetId="22">
        <row r="6">
          <cell r="A6" t="str">
            <v>Admin Charges</v>
          </cell>
        </row>
      </sheetData>
      <sheetData sheetId="23">
        <row r="6">
          <cell r="A6" t="str">
            <v>Admin Charges</v>
          </cell>
        </row>
      </sheetData>
      <sheetData sheetId="24"/>
      <sheetData sheetId="25"/>
      <sheetData sheetId="26">
        <row r="5">
          <cell r="A5" t="str">
            <v>Admin Charges</v>
          </cell>
        </row>
      </sheetData>
      <sheetData sheetId="27">
        <row r="5">
          <cell r="A5" t="str">
            <v>Admin Charges</v>
          </cell>
        </row>
      </sheetData>
      <sheetData sheetId="28">
        <row r="5">
          <cell r="A5" t="str">
            <v>Admin Charges</v>
          </cell>
        </row>
      </sheetData>
      <sheetData sheetId="29">
        <row r="5">
          <cell r="A5" t="str">
            <v>Admin Charges</v>
          </cell>
        </row>
      </sheetData>
      <sheetData sheetId="30">
        <row r="5">
          <cell r="A5" t="str">
            <v>Admin Charges</v>
          </cell>
        </row>
      </sheetData>
      <sheetData sheetId="31"/>
      <sheetData sheetId="32">
        <row r="5">
          <cell r="A5" t="str">
            <v>Admin Charges</v>
          </cell>
        </row>
      </sheetData>
      <sheetData sheetId="33">
        <row r="5">
          <cell r="A5" t="str">
            <v>Admin Charges</v>
          </cell>
        </row>
      </sheetData>
      <sheetData sheetId="34"/>
      <sheetData sheetId="35"/>
      <sheetData sheetId="3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ivot-H0205"/>
      <sheetName val="Pivot-H0205A"/>
      <sheetName val="Pivot-H0004"/>
      <sheetName val="Pivot-H0021"/>
      <sheetName val="Pivot-H0206"/>
      <sheetName val="Pivot-H0207"/>
      <sheetName val="Pivot-H0215"/>
      <sheetName val="Pivot-H0216"/>
      <sheetName val="Pivot-H0218"/>
      <sheetName val="Pivot-H0220"/>
      <sheetName val="Pivot-H0223"/>
      <sheetName val="Pivot-H0224-AFB"/>
      <sheetName val="Pivot-H0224-CCA"/>
      <sheetName val="Pivot-H0224-CSI"/>
      <sheetName val="Pivot-H0224-FF"/>
      <sheetName val="Pivot-H0224-HCO"/>
      <sheetName val="Pivot-H0224-MVP"/>
      <sheetName val="Pivot-H0224-SPB"/>
      <sheetName val="Pivot-H0224"/>
      <sheetName val="Pivot-H0225"/>
      <sheetName val="Pivot-H0226-CoogRadio"/>
      <sheetName val="Pivot-H0226-CoogTV"/>
      <sheetName val="Pivot-H0226-CSM"/>
      <sheetName val="Pivot-H0226-Daily Cougar"/>
      <sheetName val="Pivot-H0226"/>
      <sheetName val="Pivot-H0227"/>
      <sheetName val="Pivot-H0229"/>
      <sheetName val="Pivot-H0232"/>
      <sheetName val="Pivot-H0292"/>
      <sheetName val="Pivot-H0553"/>
      <sheetName val="Pivot-H0616"/>
      <sheetName val="Pivot-H0677"/>
      <sheetName val="Pivot-H0678"/>
      <sheetName val="1063-Sec2 - FY25Pd1"/>
      <sheetName val="Budget Node Descriptions"/>
      <sheetName val="DSA Depts"/>
    </sheetNames>
    <sheetDataSet>
      <sheetData sheetId="0"/>
      <sheetData sheetId="1"/>
      <sheetData sheetId="2"/>
      <sheetData sheetId="3"/>
      <sheetData sheetId="4">
        <row r="4">
          <cell r="A4" t="str">
            <v>Admin Charges</v>
          </cell>
        </row>
      </sheetData>
      <sheetData sheetId="5">
        <row r="4">
          <cell r="A4" t="str">
            <v>Admin Charges</v>
          </cell>
        </row>
      </sheetData>
      <sheetData sheetId="6">
        <row r="4">
          <cell r="A4" t="str">
            <v>Admin Charges</v>
          </cell>
        </row>
      </sheetData>
      <sheetData sheetId="7">
        <row r="4">
          <cell r="A4" t="str">
            <v>Admin Charges</v>
          </cell>
        </row>
      </sheetData>
      <sheetData sheetId="8">
        <row r="4">
          <cell r="A4" t="str">
            <v>Admin Charges</v>
          </cell>
        </row>
      </sheetData>
      <sheetData sheetId="9">
        <row r="4">
          <cell r="A4" t="str">
            <v>Admin Charges</v>
          </cell>
        </row>
      </sheetData>
      <sheetData sheetId="10">
        <row r="4">
          <cell r="A4" t="str">
            <v>Admin Charges</v>
          </cell>
        </row>
      </sheetData>
      <sheetData sheetId="11">
        <row r="4">
          <cell r="A4" t="str">
            <v>Row Labels</v>
          </cell>
        </row>
      </sheetData>
      <sheetData sheetId="12">
        <row r="5">
          <cell r="A5" t="str">
            <v>Admin Charges</v>
          </cell>
        </row>
      </sheetData>
      <sheetData sheetId="13">
        <row r="5">
          <cell r="A5" t="str">
            <v>Admin Charges</v>
          </cell>
        </row>
      </sheetData>
      <sheetData sheetId="14">
        <row r="5">
          <cell r="A5" t="str">
            <v>Admin Charges</v>
          </cell>
        </row>
      </sheetData>
      <sheetData sheetId="15">
        <row r="5">
          <cell r="A5" t="str">
            <v>Admin Charges</v>
          </cell>
        </row>
      </sheetData>
      <sheetData sheetId="16">
        <row r="5">
          <cell r="A5" t="str">
            <v>Admin Charges</v>
          </cell>
        </row>
      </sheetData>
      <sheetData sheetId="17">
        <row r="5">
          <cell r="A5" t="str">
            <v>Admin Charges</v>
          </cell>
          <cell r="B5">
            <v>29213</v>
          </cell>
        </row>
        <row r="6">
          <cell r="A6" t="str">
            <v>Maintenance &amp; Ops</v>
          </cell>
          <cell r="B6">
            <v>388848</v>
          </cell>
        </row>
        <row r="7">
          <cell r="A7" t="str">
            <v>Salary and Wage</v>
          </cell>
          <cell r="B7">
            <v>75104</v>
          </cell>
        </row>
        <row r="8">
          <cell r="A8" t="str">
            <v>Travel &amp; Business</v>
          </cell>
          <cell r="B8">
            <v>4000</v>
          </cell>
        </row>
      </sheetData>
      <sheetData sheetId="18"/>
      <sheetData sheetId="19">
        <row r="4">
          <cell r="A4" t="str">
            <v>Admin Charges</v>
          </cell>
        </row>
      </sheetData>
      <sheetData sheetId="20">
        <row r="5">
          <cell r="A5" t="str">
            <v>Admin Charges</v>
          </cell>
        </row>
      </sheetData>
      <sheetData sheetId="21">
        <row r="5">
          <cell r="A5" t="str">
            <v>Admin Charges</v>
          </cell>
        </row>
      </sheetData>
      <sheetData sheetId="22">
        <row r="5">
          <cell r="A5" t="str">
            <v>Admin Charges</v>
          </cell>
        </row>
      </sheetData>
      <sheetData sheetId="23">
        <row r="5">
          <cell r="A5" t="str">
            <v>Admin Charges</v>
          </cell>
        </row>
      </sheetData>
      <sheetData sheetId="24"/>
      <sheetData sheetId="25">
        <row r="4">
          <cell r="A4" t="str">
            <v>Admin Charges</v>
          </cell>
        </row>
      </sheetData>
      <sheetData sheetId="26">
        <row r="4">
          <cell r="A4" t="str">
            <v>Admin Charges</v>
          </cell>
        </row>
      </sheetData>
      <sheetData sheetId="27">
        <row r="4">
          <cell r="A4" t="str">
            <v>Admin Charges</v>
          </cell>
        </row>
      </sheetData>
      <sheetData sheetId="28">
        <row r="4">
          <cell r="A4" t="str">
            <v>Admin Charges</v>
          </cell>
        </row>
      </sheetData>
      <sheetData sheetId="29">
        <row r="4">
          <cell r="A4" t="str">
            <v>Admin Charges</v>
          </cell>
        </row>
      </sheetData>
      <sheetData sheetId="30"/>
      <sheetData sheetId="31">
        <row r="4">
          <cell r="A4" t="str">
            <v>Admin Charges</v>
          </cell>
        </row>
      </sheetData>
      <sheetData sheetId="32">
        <row r="4">
          <cell r="A4" t="str">
            <v>Admin Charges</v>
          </cell>
        </row>
      </sheetData>
      <sheetData sheetId="33">
        <row r="205">
          <cell r="K205">
            <v>17788543</v>
          </cell>
        </row>
      </sheetData>
      <sheetData sheetId="34"/>
      <sheetData sheetId="35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T:\SFAC%20Master\Master%201063s%20-%20FY26%20Budget%20Worksheets\Master%201063%20-%20Sec%201%20FY25%20Period%201%20-%20all%20funds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Holmes, Lanita J" refreshedDate="45575.384113194443" createdVersion="6" refreshedVersion="8" minRefreshableVersion="3" recordCount="302" xr:uid="{6072DAAB-9029-488F-838C-B3B8F4BFDAE7}">
  <cacheSource type="worksheet">
    <worksheetSource ref="A1:V303" sheet="1063-Sec 1 - FY25Pd1" r:id="rId2"/>
  </cacheSource>
  <cacheFields count="22">
    <cacheField name="BU" numFmtId="0">
      <sharedItems count="1">
        <s v="00730"/>
      </sharedItems>
    </cacheField>
    <cacheField name="Fund" numFmtId="0">
      <sharedItems containsSemiMixedTypes="0" containsString="0" containsNumber="1" containsInteger="1" minValue="1054" maxValue="5021" count="17">
        <n v="3049"/>
        <n v="4028"/>
        <n v="4041"/>
        <n v="2064"/>
        <n v="2080"/>
        <n v="3056"/>
        <n v="4027"/>
        <n v="5016"/>
        <n v="2078"/>
        <n v="5013"/>
        <n v="1054"/>
        <n v="4042"/>
        <n v="3050"/>
        <n v="3048"/>
        <n v="5021"/>
        <n v="2091"/>
        <n v="2079"/>
      </sharedItems>
    </cacheField>
    <cacheField name="Deptid" numFmtId="0">
      <sharedItems count="24">
        <s v="H0004"/>
        <s v="H0021"/>
        <s v="H0205"/>
        <s v="H0206"/>
        <s v="H0207"/>
        <s v="H0215"/>
        <s v="H0216"/>
        <s v="H0218"/>
        <s v="H0220"/>
        <s v="H0223"/>
        <s v="H0224"/>
        <s v="H0225"/>
        <s v="H0226"/>
        <s v="H0227"/>
        <s v="H0229"/>
        <s v="H0232"/>
        <s v="H0292"/>
        <s v="H0553"/>
        <s v="H0573"/>
        <s v="H0616"/>
        <s v="H0677"/>
        <s v="H0678"/>
        <s v="H0231" u="1"/>
        <s v="H0217" u="1"/>
      </sharedItems>
    </cacheField>
    <cacheField name="Program" numFmtId="0">
      <sharedItems count="161">
        <s v="I0025"/>
        <s v="H8900"/>
        <s v="E0097"/>
        <s v="E0098"/>
        <s v="E0481"/>
        <s v="E0064"/>
        <s v="I0048"/>
        <s v="E0086"/>
        <s v="E0231"/>
        <s v="E0315"/>
        <s v="F0857"/>
        <s v="I0093"/>
        <s v="I0360"/>
        <s v="I0788"/>
        <s v="I0789"/>
        <s v="I0883"/>
        <s v="E0448"/>
        <s v="E0357"/>
        <s v="I0793"/>
        <s v="H0633"/>
        <s v="E0081"/>
        <s v="E0091"/>
        <s v="E0094"/>
        <s v="E0458"/>
        <s v="H0449"/>
        <s v="H0669"/>
        <s v="A0001"/>
        <s v="I0366"/>
        <s v="I0388"/>
        <s v="E0325"/>
        <s v="E0333"/>
        <s v="I0427"/>
        <s v="E0018"/>
        <s v="H0002"/>
        <s v="E0353"/>
        <s v="I0795"/>
        <s v="H7030"/>
        <s v="H8540"/>
        <s v="E0436"/>
        <s v="E5121"/>
        <s v="D8358"/>
        <s v="I0796"/>
        <s v="H0102"/>
        <s v="E0022"/>
        <s v="E0053"/>
        <s v="E5055"/>
        <s v="E5056"/>
        <s v="I0797"/>
        <s v="E0469"/>
        <s v="E0502"/>
        <s v="E0113"/>
        <s v="E3679"/>
        <s v="I0055"/>
        <s v="I0801"/>
        <s v="E0468"/>
        <s v="E2201"/>
        <s v="E0071"/>
        <s v="I0060"/>
        <s v="I0324"/>
        <s v="I0363"/>
        <s v="I0456"/>
        <s v="I0802"/>
        <s v="I0803"/>
        <s v="I0804"/>
        <s v="I0323"/>
        <s v="I0844"/>
        <s v="I3669"/>
        <s v="H0023"/>
        <s v="E0019"/>
        <s v="E0023"/>
        <s v="E0460"/>
        <s v="E0584"/>
        <s v="I0019"/>
        <s v="I0034"/>
        <s v="I0035"/>
        <s v="I0036"/>
        <s v="I0037"/>
        <s v="I0038"/>
        <s v="I0039"/>
        <s v="I0040"/>
        <s v="I0041"/>
        <s v="I0042"/>
        <s v="I0043"/>
        <s v="I0081"/>
        <s v="I0094"/>
        <s v="I0095"/>
        <s v="I0444"/>
        <s v="I0679"/>
        <s v="I0762"/>
        <s v="I0787"/>
        <s v="I0931"/>
        <s v="I0937"/>
        <s v="I0772"/>
        <s v="I0049"/>
        <s v="I0773"/>
        <s v="C0001"/>
        <s v="I0005"/>
        <s v="I0006"/>
        <s v="I0009"/>
        <s v="I0416"/>
        <s v="I0415"/>
        <s v="E0006"/>
        <s v="I0419"/>
        <s v="I0004"/>
        <s v="I0053"/>
        <s v="I0054"/>
        <s v="I0068"/>
        <s v="I0321"/>
        <s v="I0325"/>
        <s v="I0334"/>
        <s v="I0760"/>
        <s v="I0774"/>
        <s v="I0777"/>
        <s v="I0831"/>
        <s v="I0880"/>
        <s v="I0942"/>
        <s v="I0943"/>
        <s v="I2610"/>
        <s v="I3694"/>
        <s v="I3699"/>
        <s v="I0065"/>
        <s v="I0318"/>
        <s v="I0319"/>
        <s v="I0320"/>
        <s v="I0322"/>
        <s v="I0326"/>
        <s v="I0327"/>
        <s v="I0763"/>
        <s v="E0026"/>
        <s v="E0084"/>
        <s v="B0854"/>
        <s v="I0385"/>
        <s v="I0830"/>
        <s v="E0025"/>
        <s v="E0438"/>
        <s v="I0413"/>
        <s v="E0017"/>
        <s v="G8222"/>
        <s v="I0798"/>
        <s v="I0809"/>
        <s v="E0540"/>
        <s v="I0841"/>
        <s v="I0810"/>
        <s v="I0859"/>
        <s v="E0024"/>
        <s v="E9199"/>
        <s v="I0014"/>
        <s v="E0313"/>
        <s v="I0020"/>
        <s v="I0936"/>
        <s v="E0092"/>
        <s v="I0012"/>
        <s v="I0934"/>
        <s v="H8811"/>
        <s v="C0805"/>
        <s v="D4132"/>
        <s v="E0108"/>
        <s v="E0528"/>
        <s v="I0069"/>
        <s v="C0806"/>
        <s v="E0021"/>
      </sharedItems>
    </cacheField>
    <cacheField name="Project" numFmtId="0">
      <sharedItems count="5">
        <s v="NA"/>
        <s v="G0509445"/>
        <s v="F000216"/>
        <s v="F000233"/>
        <s v="G0502876"/>
      </sharedItems>
    </cacheField>
    <cacheField name="Descr" numFmtId="0">
      <sharedItems/>
    </cacheField>
    <cacheField name="Acc Type" numFmtId="0">
      <sharedItems count="2">
        <s v="EXP"/>
        <s v="REV"/>
      </sharedItems>
    </cacheField>
    <cacheField name="Base Budget" numFmtId="43">
      <sharedItems containsSemiMixedTypes="0" containsString="0" containsNumber="1" containsInteger="1" minValue="-18581255" maxValue="4258289"/>
    </cacheField>
    <cacheField name="Current Budget" numFmtId="43">
      <sharedItems containsSemiMixedTypes="0" containsString="0" containsNumber="1" minValue="-18581255" maxValue="4258289"/>
    </cacheField>
    <cacheField name="Current Rev/Exp" numFmtId="43">
      <sharedItems containsSemiMixedTypes="0" containsString="0" containsNumber="1" minValue="-8752734.8000000007" maxValue="194272.51"/>
    </cacheField>
    <cacheField name="YTD/PTD Rev/Exp" numFmtId="43">
      <sharedItems containsSemiMixedTypes="0" containsString="0" containsNumber="1" minValue="-8752734.8000000007" maxValue="194272.51"/>
    </cacheField>
    <cacheField name="Open Cmt" numFmtId="43">
      <sharedItems containsSemiMixedTypes="0" containsString="0" containsNumber="1" minValue="0" maxValue="2091119.96"/>
    </cacheField>
    <cacheField name="Soft Cmt" numFmtId="43">
      <sharedItems containsSemiMixedTypes="0" containsString="0" containsNumber="1" minValue="-42193.13" maxValue="125000"/>
    </cacheField>
    <cacheField name="BBA" numFmtId="43">
      <sharedItems containsSemiMixedTypes="0" containsString="0" containsNumber="1" minValue="-9828520.1999999993" maxValue="4258289"/>
    </cacheField>
    <cacheField name="Budget Ref Option" numFmtId="0">
      <sharedItems count="1">
        <s v="Only the Current Budget References but are Limited to Active Cost Centers "/>
      </sharedItems>
    </cacheField>
    <cacheField name="Cost Center Manager" numFmtId="0">
      <sharedItems count="26">
        <s v="Shiflet.John Allen"/>
        <s v="Park.Caron Kay"/>
        <s v="Jones.Raven L"/>
        <s v="Rusciano.Jon"/>
        <s v="Thompson.Monica"/>
        <s v="Mutz.Kyle John"/>
        <s v="Dugas.Celina"/>
        <s v="Ngo.Norma T"/>
        <s v="Young.Donell L"/>
        <s v="Kaesebier.Kaitlyn"/>
        <s v="Clark.Kimberly D"/>
        <s v="Sanders.Beverly J"/>
        <s v="Rodgers.Rodney"/>
        <s v="Daniel.Lawrence"/>
        <s v="Kowalka.Keith T"/>
        <s v="Esch.Eve M"/>
        <s v="Nelson.Richard Troy"/>
        <s v="Portier.Bridget L"/>
        <s v="Mohwinkel.Thomas Aiden"/>
        <s v="Cortez.Jodi"/>
        <s v="Skopal.Jennifer J"/>
        <s v="Adams.Andre J"/>
        <s v="Parrish.Reuben G"/>
        <s v="Joseph.Cassandra Felice"/>
        <s v="Crook.Michael Alan"/>
        <s v="Zavala-Membreno.Laura Maria"/>
      </sharedItems>
    </cacheField>
    <cacheField name="Project/Grant Start Date" numFmtId="0">
      <sharedItems containsNonDate="0" containsDate="1" containsString="0" containsBlank="1" minDate="2019-03-29T00:00:00" maxDate="2024-08-02T00:00:00" count="5">
        <m/>
        <d v="2023-01-30T00:00:00"/>
        <d v="2023-08-01T00:00:00"/>
        <d v="2024-08-01T00:00:00"/>
        <d v="2019-03-29T00:00:00"/>
      </sharedItems>
    </cacheField>
    <cacheField name="Project/Grant End Date" numFmtId="0">
      <sharedItems containsNonDate="0" containsDate="1" containsString="0" containsBlank="1" minDate="2019-12-15T00:00:00" maxDate="2027-01-01T00:00:00" count="5">
        <m/>
        <d v="2023-08-31T00:00:00"/>
        <d v="2025-12-31T00:00:00"/>
        <d v="2026-12-31T00:00:00"/>
        <d v="2019-12-15T00:00:00"/>
      </sharedItems>
    </cacheField>
    <cacheField name="Grant Accounting End Date" numFmtId="0">
      <sharedItems containsNonDate="0" containsDate="1" containsString="0" containsBlank="1" minDate="2023-12-31T00:00:00" maxDate="2027-01-01T00:00:00" count="5">
        <m/>
        <d v="2024-04-30T00:00:00"/>
        <d v="2025-12-31T00:00:00"/>
        <d v="2026-12-31T00:00:00"/>
        <d v="2023-12-31T00:00:00"/>
      </sharedItems>
    </cacheField>
    <cacheField name="Speedtype" numFmtId="0">
      <sharedItems containsSemiMixedTypes="0" containsString="0" containsNumber="1" containsInteger="1" minValue="10339" maxValue="74253"/>
    </cacheField>
    <cacheField name="Cost Center Status" numFmtId="0">
      <sharedItems count="1">
        <s v="Active"/>
      </sharedItems>
    </cacheField>
    <cacheField name="Fund Description" numFmtId="0">
      <sharedItems count="18">
        <s v="Student Service Fee"/>
        <s v="Scholarships/Endowments"/>
        <s v="Private Donations/Gifts"/>
        <s v="Designated Tuition"/>
        <s v="Other E&amp;G"/>
        <s v="Auxilliary Sales and Service"/>
        <s v="Scholarships"/>
        <s v="Grants"/>
        <s v="Sales and Service"/>
        <s v="Federal Grants"/>
        <s v="State Funds"/>
        <s v="Endowment Income"/>
        <s v="Student Center Fee"/>
        <s v="Campus Rec Fee"/>
        <s v="Indirect Costs"/>
        <s v="Computer Fee"/>
        <s v="Voluntary Student Fees" u="1"/>
        <e v="#N/A"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02">
  <r>
    <x v="0"/>
    <x v="0"/>
    <x v="0"/>
    <x v="0"/>
    <x v="0"/>
    <s v="COUGARS IN RECOVERY SFAC"/>
    <x v="0"/>
    <n v="210857"/>
    <n v="210857"/>
    <n v="8780.49"/>
    <n v="8780.49"/>
    <n v="88074.3"/>
    <n v="0"/>
    <n v="114002.21"/>
    <x v="0"/>
    <x v="0"/>
    <x v="0"/>
    <x v="0"/>
    <x v="0"/>
    <n v="60336"/>
    <x v="0"/>
    <x v="0"/>
  </r>
  <r>
    <x v="0"/>
    <x v="1"/>
    <x v="0"/>
    <x v="1"/>
    <x v="0"/>
    <s v="UPCHURCH FAMILY SCHOLAR END"/>
    <x v="1"/>
    <n v="-1603"/>
    <n v="-1603"/>
    <n v="0"/>
    <n v="0"/>
    <n v="0"/>
    <n v="0"/>
    <n v="-1603"/>
    <x v="0"/>
    <x v="0"/>
    <x v="0"/>
    <x v="0"/>
    <x v="0"/>
    <n v="65884"/>
    <x v="0"/>
    <x v="1"/>
  </r>
  <r>
    <x v="0"/>
    <x v="1"/>
    <x v="0"/>
    <x v="1"/>
    <x v="0"/>
    <s v="UPCHURCH FAMILY SCHOLAR END"/>
    <x v="0"/>
    <n v="1603"/>
    <n v="1603"/>
    <n v="1000"/>
    <n v="1000"/>
    <n v="0"/>
    <n v="0"/>
    <n v="603"/>
    <x v="0"/>
    <x v="0"/>
    <x v="0"/>
    <x v="0"/>
    <x v="0"/>
    <n v="65884"/>
    <x v="0"/>
    <x v="1"/>
  </r>
  <r>
    <x v="0"/>
    <x v="2"/>
    <x v="0"/>
    <x v="2"/>
    <x v="0"/>
    <s v="RACHEL DAVIS MEM SCH OPERATING"/>
    <x v="1"/>
    <n v="-1000"/>
    <n v="-1000"/>
    <n v="0"/>
    <n v="0"/>
    <n v="0"/>
    <n v="0"/>
    <n v="-1000"/>
    <x v="0"/>
    <x v="0"/>
    <x v="0"/>
    <x v="0"/>
    <x v="0"/>
    <n v="67099"/>
    <x v="0"/>
    <x v="2"/>
  </r>
  <r>
    <x v="0"/>
    <x v="2"/>
    <x v="0"/>
    <x v="2"/>
    <x v="0"/>
    <s v="RACHEL DAVIS MEM SCH OPERATING"/>
    <x v="0"/>
    <n v="1000"/>
    <n v="1000"/>
    <n v="500"/>
    <n v="500"/>
    <n v="0"/>
    <n v="0"/>
    <n v="500"/>
    <x v="0"/>
    <x v="0"/>
    <x v="0"/>
    <x v="0"/>
    <x v="0"/>
    <n v="67099"/>
    <x v="0"/>
    <x v="2"/>
  </r>
  <r>
    <x v="0"/>
    <x v="2"/>
    <x v="0"/>
    <x v="3"/>
    <x v="0"/>
    <s v="ERIK RICHARDS MEM SCH OPERATIN"/>
    <x v="1"/>
    <n v="-1000"/>
    <n v="-1000"/>
    <n v="0"/>
    <n v="0"/>
    <n v="0"/>
    <n v="0"/>
    <n v="-1000"/>
    <x v="0"/>
    <x v="0"/>
    <x v="0"/>
    <x v="0"/>
    <x v="0"/>
    <n v="67100"/>
    <x v="0"/>
    <x v="2"/>
  </r>
  <r>
    <x v="0"/>
    <x v="2"/>
    <x v="0"/>
    <x v="3"/>
    <x v="0"/>
    <s v="ERIK RICHARDS MEM SCH OPERATIN"/>
    <x v="0"/>
    <n v="1000"/>
    <n v="1000"/>
    <n v="0"/>
    <n v="0"/>
    <n v="0"/>
    <n v="0"/>
    <n v="1000"/>
    <x v="0"/>
    <x v="0"/>
    <x v="0"/>
    <x v="0"/>
    <x v="0"/>
    <n v="67100"/>
    <x v="0"/>
    <x v="2"/>
  </r>
  <r>
    <x v="0"/>
    <x v="2"/>
    <x v="0"/>
    <x v="4"/>
    <x v="0"/>
    <s v="COUGARS IN RECOVERY"/>
    <x v="1"/>
    <n v="-149000"/>
    <n v="-149000"/>
    <n v="-15"/>
    <n v="-15"/>
    <n v="0"/>
    <n v="0"/>
    <n v="-148985"/>
    <x v="0"/>
    <x v="0"/>
    <x v="0"/>
    <x v="0"/>
    <x v="0"/>
    <n v="60337"/>
    <x v="0"/>
    <x v="2"/>
  </r>
  <r>
    <x v="0"/>
    <x v="2"/>
    <x v="0"/>
    <x v="4"/>
    <x v="0"/>
    <s v="COUGARS IN RECOVERY"/>
    <x v="0"/>
    <n v="149000"/>
    <n v="149000"/>
    <n v="17063.39"/>
    <n v="17063.39"/>
    <n v="0"/>
    <n v="172"/>
    <n v="131764.60999999999"/>
    <x v="0"/>
    <x v="0"/>
    <x v="0"/>
    <x v="0"/>
    <x v="0"/>
    <n v="60337"/>
    <x v="0"/>
    <x v="2"/>
  </r>
  <r>
    <x v="0"/>
    <x v="3"/>
    <x v="1"/>
    <x v="5"/>
    <x v="0"/>
    <s v="STUDENT AFFAIRS BUSINESS SRVC"/>
    <x v="0"/>
    <n v="122547"/>
    <n v="122547"/>
    <n v="6041.59"/>
    <n v="6041.59"/>
    <n v="65533.84"/>
    <n v="0"/>
    <n v="50971.57"/>
    <x v="0"/>
    <x v="1"/>
    <x v="0"/>
    <x v="0"/>
    <x v="0"/>
    <n v="57229"/>
    <x v="0"/>
    <x v="3"/>
  </r>
  <r>
    <x v="0"/>
    <x v="4"/>
    <x v="1"/>
    <x v="5"/>
    <x v="0"/>
    <s v="STUDENT AFFAIRS BUSINESS SRVC"/>
    <x v="1"/>
    <n v="-9000"/>
    <n v="-9000"/>
    <n v="0"/>
    <n v="0"/>
    <n v="0"/>
    <n v="0"/>
    <n v="-9000"/>
    <x v="0"/>
    <x v="1"/>
    <x v="0"/>
    <x v="0"/>
    <x v="0"/>
    <n v="57532"/>
    <x v="0"/>
    <x v="4"/>
  </r>
  <r>
    <x v="0"/>
    <x v="4"/>
    <x v="1"/>
    <x v="5"/>
    <x v="0"/>
    <s v="STUDENT AFFAIRS BUSINESS SRVC"/>
    <x v="0"/>
    <n v="9000"/>
    <n v="9000"/>
    <n v="0"/>
    <n v="0"/>
    <n v="0"/>
    <n v="0"/>
    <n v="9000"/>
    <x v="0"/>
    <x v="1"/>
    <x v="0"/>
    <x v="0"/>
    <x v="0"/>
    <n v="57532"/>
    <x v="0"/>
    <x v="4"/>
  </r>
  <r>
    <x v="0"/>
    <x v="0"/>
    <x v="1"/>
    <x v="6"/>
    <x v="0"/>
    <s v="STUDENT AFFAIRS BUSINESS SRVC"/>
    <x v="0"/>
    <n v="897497"/>
    <n v="897497"/>
    <n v="35377.69"/>
    <n v="35377.69"/>
    <n v="473535.92"/>
    <n v="375"/>
    <n v="388208.39"/>
    <x v="0"/>
    <x v="1"/>
    <x v="0"/>
    <x v="0"/>
    <x v="0"/>
    <n v="59924"/>
    <x v="0"/>
    <x v="0"/>
  </r>
  <r>
    <x v="0"/>
    <x v="5"/>
    <x v="1"/>
    <x v="6"/>
    <x v="0"/>
    <s v="STUDENT AFFAIRS BUSINESS SRVC"/>
    <x v="1"/>
    <n v="-50000"/>
    <n v="-50000"/>
    <n v="0"/>
    <n v="0"/>
    <n v="0"/>
    <n v="0"/>
    <n v="-50000"/>
    <x v="0"/>
    <x v="1"/>
    <x v="0"/>
    <x v="0"/>
    <x v="0"/>
    <n v="62807"/>
    <x v="0"/>
    <x v="5"/>
  </r>
  <r>
    <x v="0"/>
    <x v="5"/>
    <x v="1"/>
    <x v="6"/>
    <x v="0"/>
    <s v="STUDENT AFFAIRS BUSINESS SRVC"/>
    <x v="0"/>
    <n v="50000"/>
    <n v="50000"/>
    <n v="0"/>
    <n v="0"/>
    <n v="200"/>
    <n v="0"/>
    <n v="49800"/>
    <x v="0"/>
    <x v="1"/>
    <x v="0"/>
    <x v="0"/>
    <x v="0"/>
    <n v="62807"/>
    <x v="0"/>
    <x v="5"/>
  </r>
  <r>
    <x v="0"/>
    <x v="3"/>
    <x v="2"/>
    <x v="7"/>
    <x v="0"/>
    <s v="STUDENT AFFAIRS ADMIN"/>
    <x v="0"/>
    <n v="52440"/>
    <n v="52440"/>
    <n v="275"/>
    <n v="275"/>
    <n v="0"/>
    <n v="0"/>
    <n v="52165"/>
    <x v="0"/>
    <x v="1"/>
    <x v="0"/>
    <x v="0"/>
    <x v="0"/>
    <n v="64356"/>
    <x v="0"/>
    <x v="3"/>
  </r>
  <r>
    <x v="0"/>
    <x v="3"/>
    <x v="2"/>
    <x v="8"/>
    <x v="0"/>
    <s v="STUDENT AFFAIRS"/>
    <x v="1"/>
    <n v="-177000"/>
    <n v="-177000"/>
    <n v="0"/>
    <n v="0"/>
    <n v="0"/>
    <n v="0"/>
    <n v="-177000"/>
    <x v="0"/>
    <x v="1"/>
    <x v="0"/>
    <x v="0"/>
    <x v="0"/>
    <n v="38497"/>
    <x v="0"/>
    <x v="3"/>
  </r>
  <r>
    <x v="0"/>
    <x v="3"/>
    <x v="2"/>
    <x v="8"/>
    <x v="0"/>
    <s v="STUDENT AFFAIRS"/>
    <x v="0"/>
    <n v="400082"/>
    <n v="400082"/>
    <n v="2108.91"/>
    <n v="2108.91"/>
    <n v="55764.03"/>
    <n v="35000"/>
    <n v="307209.06"/>
    <x v="0"/>
    <x v="1"/>
    <x v="0"/>
    <x v="0"/>
    <x v="0"/>
    <n v="38497"/>
    <x v="0"/>
    <x v="3"/>
  </r>
  <r>
    <x v="0"/>
    <x v="4"/>
    <x v="2"/>
    <x v="9"/>
    <x v="0"/>
    <s v="VPSA INITIATIVES"/>
    <x v="1"/>
    <n v="-138000"/>
    <n v="-138000"/>
    <n v="0"/>
    <n v="0"/>
    <n v="0"/>
    <n v="0"/>
    <n v="-138000"/>
    <x v="0"/>
    <x v="1"/>
    <x v="0"/>
    <x v="0"/>
    <x v="0"/>
    <n v="14009"/>
    <x v="0"/>
    <x v="4"/>
  </r>
  <r>
    <x v="0"/>
    <x v="4"/>
    <x v="2"/>
    <x v="9"/>
    <x v="0"/>
    <s v="VPSA INITIATIVES"/>
    <x v="0"/>
    <n v="138000"/>
    <n v="138000"/>
    <n v="0"/>
    <n v="0"/>
    <n v="0"/>
    <n v="0"/>
    <n v="138000"/>
    <x v="0"/>
    <x v="1"/>
    <x v="0"/>
    <x v="0"/>
    <x v="0"/>
    <n v="14009"/>
    <x v="0"/>
    <x v="4"/>
  </r>
  <r>
    <x v="0"/>
    <x v="4"/>
    <x v="2"/>
    <x v="10"/>
    <x v="0"/>
    <s v="PAYROLL SUSPENSE"/>
    <x v="0"/>
    <n v="0"/>
    <n v="0"/>
    <n v="34721.949999999997"/>
    <n v="34721.949999999997"/>
    <n v="508679.25"/>
    <n v="0"/>
    <n v="-543401.19999999995"/>
    <x v="0"/>
    <x v="1"/>
    <x v="0"/>
    <x v="0"/>
    <x v="0"/>
    <n v="32350"/>
    <x v="0"/>
    <x v="4"/>
  </r>
  <r>
    <x v="0"/>
    <x v="0"/>
    <x v="2"/>
    <x v="11"/>
    <x v="0"/>
    <s v="SSF FOR STUDENT HEALTH CENTER"/>
    <x v="1"/>
    <n v="-2064584"/>
    <n v="-2064584"/>
    <n v="-989917.6"/>
    <n v="-989917.6"/>
    <n v="0"/>
    <n v="0"/>
    <n v="-1074666.3999999999"/>
    <x v="0"/>
    <x v="1"/>
    <x v="0"/>
    <x v="0"/>
    <x v="0"/>
    <n v="69638"/>
    <x v="0"/>
    <x v="0"/>
  </r>
  <r>
    <x v="0"/>
    <x v="0"/>
    <x v="2"/>
    <x v="12"/>
    <x v="0"/>
    <s v="STUDENT SVC FEE-FALL"/>
    <x v="1"/>
    <n v="-18581255"/>
    <n v="-18581255"/>
    <n v="-8752734.8000000007"/>
    <n v="-8752734.8000000007"/>
    <n v="0"/>
    <n v="0"/>
    <n v="-9828520.1999999993"/>
    <x v="0"/>
    <x v="1"/>
    <x v="0"/>
    <x v="0"/>
    <x v="0"/>
    <n v="17852"/>
    <x v="0"/>
    <x v="0"/>
  </r>
  <r>
    <x v="0"/>
    <x v="0"/>
    <x v="2"/>
    <x v="13"/>
    <x v="0"/>
    <s v="STUDENT AFFAIRS"/>
    <x v="0"/>
    <n v="1438136"/>
    <n v="1523973"/>
    <n v="79916.34"/>
    <n v="79916.34"/>
    <n v="894314.06"/>
    <n v="30847"/>
    <n v="433058.6"/>
    <x v="0"/>
    <x v="1"/>
    <x v="0"/>
    <x v="0"/>
    <x v="0"/>
    <n v="40377"/>
    <x v="0"/>
    <x v="0"/>
  </r>
  <r>
    <x v="0"/>
    <x v="0"/>
    <x v="2"/>
    <x v="14"/>
    <x v="0"/>
    <s v="SFAC TO SUPPORT SFAC COMMITTEE"/>
    <x v="0"/>
    <n v="9500"/>
    <n v="9500"/>
    <n v="0"/>
    <n v="0"/>
    <n v="0"/>
    <n v="0"/>
    <n v="9500"/>
    <x v="0"/>
    <x v="1"/>
    <x v="0"/>
    <x v="0"/>
    <x v="0"/>
    <n v="40378"/>
    <x v="0"/>
    <x v="0"/>
  </r>
  <r>
    <x v="0"/>
    <x v="0"/>
    <x v="2"/>
    <x v="15"/>
    <x v="0"/>
    <s v="SSF FOR ATHLETIC FACILITIES"/>
    <x v="1"/>
    <n v="-4321222"/>
    <n v="-4321222"/>
    <n v="-2074997"/>
    <n v="-2074997"/>
    <n v="0"/>
    <n v="0"/>
    <n v="-2246225"/>
    <x v="0"/>
    <x v="1"/>
    <x v="0"/>
    <x v="0"/>
    <x v="0"/>
    <n v="53085"/>
    <x v="0"/>
    <x v="0"/>
  </r>
  <r>
    <x v="0"/>
    <x v="2"/>
    <x v="2"/>
    <x v="16"/>
    <x v="0"/>
    <s v="VPSA UNIV CAMPAIGN"/>
    <x v="1"/>
    <n v="-7500"/>
    <n v="-7500"/>
    <n v="0"/>
    <n v="0"/>
    <n v="0"/>
    <n v="0"/>
    <n v="-7500"/>
    <x v="0"/>
    <x v="1"/>
    <x v="0"/>
    <x v="0"/>
    <x v="0"/>
    <n v="17096"/>
    <x v="0"/>
    <x v="2"/>
  </r>
  <r>
    <x v="0"/>
    <x v="2"/>
    <x v="2"/>
    <x v="16"/>
    <x v="0"/>
    <s v="VPSA UNIV CAMPAIGN"/>
    <x v="0"/>
    <n v="7500"/>
    <n v="7500"/>
    <n v="0"/>
    <n v="0"/>
    <n v="0"/>
    <n v="0"/>
    <n v="7500"/>
    <x v="0"/>
    <x v="1"/>
    <x v="0"/>
    <x v="0"/>
    <x v="0"/>
    <n v="17096"/>
    <x v="0"/>
    <x v="2"/>
  </r>
  <r>
    <x v="0"/>
    <x v="3"/>
    <x v="3"/>
    <x v="17"/>
    <x v="0"/>
    <s v="SCHOLARSHIPS OPERATIONS"/>
    <x v="1"/>
    <n v="-38000"/>
    <n v="-38000"/>
    <n v="0"/>
    <n v="0"/>
    <n v="0"/>
    <n v="0"/>
    <n v="-38000"/>
    <x v="0"/>
    <x v="2"/>
    <x v="0"/>
    <x v="0"/>
    <x v="0"/>
    <n v="18087"/>
    <x v="0"/>
    <x v="3"/>
  </r>
  <r>
    <x v="0"/>
    <x v="3"/>
    <x v="3"/>
    <x v="17"/>
    <x v="0"/>
    <s v="SCHOLARSHIPS OPERATIONS"/>
    <x v="0"/>
    <n v="188343"/>
    <n v="188343"/>
    <n v="19471.39"/>
    <n v="19471.39"/>
    <n v="105459.74"/>
    <n v="0"/>
    <n v="63411.87"/>
    <x v="0"/>
    <x v="2"/>
    <x v="0"/>
    <x v="0"/>
    <x v="0"/>
    <n v="18087"/>
    <x v="0"/>
    <x v="3"/>
  </r>
  <r>
    <x v="0"/>
    <x v="0"/>
    <x v="3"/>
    <x v="18"/>
    <x v="0"/>
    <s v="UEP-SFAC"/>
    <x v="0"/>
    <n v="449058"/>
    <n v="466654"/>
    <n v="27856.74"/>
    <n v="27856.74"/>
    <n v="404324.35"/>
    <n v="3134.25"/>
    <n v="31338.66"/>
    <x v="0"/>
    <x v="2"/>
    <x v="0"/>
    <x v="0"/>
    <x v="0"/>
    <n v="40382"/>
    <x v="0"/>
    <x v="0"/>
  </r>
  <r>
    <x v="0"/>
    <x v="6"/>
    <x v="3"/>
    <x v="19"/>
    <x v="0"/>
    <s v="MARTINEZ FAMILY SCHOLARSHIP"/>
    <x v="1"/>
    <n v="-1000"/>
    <n v="-1000"/>
    <n v="0"/>
    <n v="0"/>
    <n v="0"/>
    <n v="0"/>
    <n v="-1000"/>
    <x v="0"/>
    <x v="2"/>
    <x v="0"/>
    <x v="0"/>
    <x v="0"/>
    <n v="68749"/>
    <x v="0"/>
    <x v="6"/>
  </r>
  <r>
    <x v="0"/>
    <x v="6"/>
    <x v="3"/>
    <x v="19"/>
    <x v="0"/>
    <s v="MARTINEZ FAMILY SCHOLARSHIP"/>
    <x v="0"/>
    <n v="1000"/>
    <n v="1000"/>
    <n v="0"/>
    <n v="0"/>
    <n v="0"/>
    <n v="0"/>
    <n v="1000"/>
    <x v="0"/>
    <x v="2"/>
    <x v="0"/>
    <x v="0"/>
    <x v="0"/>
    <n v="68749"/>
    <x v="0"/>
    <x v="6"/>
  </r>
  <r>
    <x v="0"/>
    <x v="2"/>
    <x v="3"/>
    <x v="20"/>
    <x v="0"/>
    <s v="FOSTER HOUSTON"/>
    <x v="1"/>
    <n v="-500"/>
    <n v="-500"/>
    <n v="0"/>
    <n v="0"/>
    <n v="0"/>
    <n v="0"/>
    <n v="-500"/>
    <x v="0"/>
    <x v="2"/>
    <x v="0"/>
    <x v="0"/>
    <x v="0"/>
    <n v="63519"/>
    <x v="0"/>
    <x v="2"/>
  </r>
  <r>
    <x v="0"/>
    <x v="2"/>
    <x v="3"/>
    <x v="20"/>
    <x v="0"/>
    <s v="FOSTER HOUSTON"/>
    <x v="0"/>
    <n v="500"/>
    <n v="500"/>
    <n v="0"/>
    <n v="0"/>
    <n v="0"/>
    <n v="0"/>
    <n v="500"/>
    <x v="0"/>
    <x v="2"/>
    <x v="0"/>
    <x v="0"/>
    <x v="0"/>
    <n v="63519"/>
    <x v="0"/>
    <x v="2"/>
  </r>
  <r>
    <x v="0"/>
    <x v="2"/>
    <x v="3"/>
    <x v="21"/>
    <x v="0"/>
    <s v="LAS COMADRES PROGRAM"/>
    <x v="1"/>
    <n v="-700"/>
    <n v="-700"/>
    <n v="0"/>
    <n v="0"/>
    <n v="0"/>
    <n v="0"/>
    <n v="-700"/>
    <x v="0"/>
    <x v="2"/>
    <x v="0"/>
    <x v="0"/>
    <x v="0"/>
    <n v="65275"/>
    <x v="0"/>
    <x v="2"/>
  </r>
  <r>
    <x v="0"/>
    <x v="2"/>
    <x v="3"/>
    <x v="21"/>
    <x v="0"/>
    <s v="LAS COMADRES PROGRAM"/>
    <x v="0"/>
    <n v="700"/>
    <n v="700"/>
    <n v="0"/>
    <n v="0"/>
    <n v="0"/>
    <n v="0"/>
    <n v="700"/>
    <x v="0"/>
    <x v="2"/>
    <x v="0"/>
    <x v="0"/>
    <x v="0"/>
    <n v="65275"/>
    <x v="0"/>
    <x v="2"/>
  </r>
  <r>
    <x v="0"/>
    <x v="2"/>
    <x v="3"/>
    <x v="22"/>
    <x v="0"/>
    <s v="DIAMOND EMERGENCY FUND"/>
    <x v="1"/>
    <n v="-79000"/>
    <n v="-79000"/>
    <n v="0"/>
    <n v="0"/>
    <n v="0"/>
    <n v="0"/>
    <n v="-79000"/>
    <x v="0"/>
    <x v="2"/>
    <x v="0"/>
    <x v="0"/>
    <x v="0"/>
    <n v="66234"/>
    <x v="0"/>
    <x v="2"/>
  </r>
  <r>
    <x v="0"/>
    <x v="2"/>
    <x v="3"/>
    <x v="22"/>
    <x v="0"/>
    <s v="DIAMOND EMERGENCY FUND"/>
    <x v="0"/>
    <n v="79000"/>
    <n v="79000"/>
    <n v="11000"/>
    <n v="11000"/>
    <n v="0"/>
    <n v="0"/>
    <n v="68000"/>
    <x v="0"/>
    <x v="2"/>
    <x v="0"/>
    <x v="0"/>
    <x v="0"/>
    <n v="66234"/>
    <x v="0"/>
    <x v="2"/>
  </r>
  <r>
    <x v="0"/>
    <x v="2"/>
    <x v="3"/>
    <x v="23"/>
    <x v="0"/>
    <s v="GIFTS-UEP"/>
    <x v="1"/>
    <n v="-5000"/>
    <n v="-5000"/>
    <n v="0"/>
    <n v="0"/>
    <n v="0"/>
    <n v="0"/>
    <n v="-5000"/>
    <x v="0"/>
    <x v="2"/>
    <x v="0"/>
    <x v="0"/>
    <x v="0"/>
    <n v="17100"/>
    <x v="0"/>
    <x v="2"/>
  </r>
  <r>
    <x v="0"/>
    <x v="2"/>
    <x v="3"/>
    <x v="23"/>
    <x v="0"/>
    <s v="GIFTS-UEP"/>
    <x v="0"/>
    <n v="5000"/>
    <n v="5000"/>
    <n v="1684.58"/>
    <n v="1684.58"/>
    <n v="0"/>
    <n v="0"/>
    <n v="3315.42"/>
    <x v="0"/>
    <x v="2"/>
    <x v="0"/>
    <x v="0"/>
    <x v="0"/>
    <n v="17100"/>
    <x v="0"/>
    <x v="2"/>
  </r>
  <r>
    <x v="0"/>
    <x v="2"/>
    <x v="3"/>
    <x v="24"/>
    <x v="0"/>
    <s v="SYSCO CORP GIFT"/>
    <x v="1"/>
    <n v="-4000"/>
    <n v="-4000"/>
    <n v="0"/>
    <n v="0"/>
    <n v="0"/>
    <n v="0"/>
    <n v="-4000"/>
    <x v="0"/>
    <x v="2"/>
    <x v="0"/>
    <x v="0"/>
    <x v="0"/>
    <n v="65168"/>
    <x v="0"/>
    <x v="2"/>
  </r>
  <r>
    <x v="0"/>
    <x v="2"/>
    <x v="3"/>
    <x v="24"/>
    <x v="0"/>
    <s v="SYSCO CORP GIFT"/>
    <x v="0"/>
    <n v="4000"/>
    <n v="4000"/>
    <n v="0"/>
    <n v="0"/>
    <n v="0"/>
    <n v="0"/>
    <n v="4000"/>
    <x v="0"/>
    <x v="2"/>
    <x v="0"/>
    <x v="0"/>
    <x v="0"/>
    <n v="65168"/>
    <x v="0"/>
    <x v="2"/>
  </r>
  <r>
    <x v="0"/>
    <x v="2"/>
    <x v="3"/>
    <x v="25"/>
    <x v="0"/>
    <s v="BASS PRO SHOPS SCHOLARSHIP"/>
    <x v="1"/>
    <n v="-75000"/>
    <n v="-75000"/>
    <n v="0"/>
    <n v="0"/>
    <n v="0"/>
    <n v="0"/>
    <n v="-75000"/>
    <x v="0"/>
    <x v="2"/>
    <x v="0"/>
    <x v="0"/>
    <x v="0"/>
    <n v="70127"/>
    <x v="0"/>
    <x v="2"/>
  </r>
  <r>
    <x v="0"/>
    <x v="2"/>
    <x v="3"/>
    <x v="25"/>
    <x v="0"/>
    <s v="BASS PRO SHOPS SCHOLARSHIP"/>
    <x v="0"/>
    <n v="75000"/>
    <n v="75000"/>
    <n v="0"/>
    <n v="0"/>
    <n v="0"/>
    <n v="0"/>
    <n v="75000"/>
    <x v="0"/>
    <x v="2"/>
    <x v="0"/>
    <x v="0"/>
    <x v="0"/>
    <n v="70127"/>
    <x v="0"/>
    <x v="2"/>
  </r>
  <r>
    <x v="0"/>
    <x v="7"/>
    <x v="3"/>
    <x v="26"/>
    <x v="1"/>
    <s v="Preparation for Adult Living-T"/>
    <x v="0"/>
    <n v="25400"/>
    <n v="25400"/>
    <n v="0"/>
    <n v="0"/>
    <n v="0"/>
    <n v="0"/>
    <n v="25400"/>
    <x v="0"/>
    <x v="2"/>
    <x v="1"/>
    <x v="1"/>
    <x v="1"/>
    <n v="72158"/>
    <x v="0"/>
    <x v="7"/>
  </r>
  <r>
    <x v="0"/>
    <x v="0"/>
    <x v="4"/>
    <x v="27"/>
    <x v="0"/>
    <s v="UNIV HEALTH CENTER"/>
    <x v="0"/>
    <n v="2064584"/>
    <n v="2064584"/>
    <n v="122516.4"/>
    <n v="122516.4"/>
    <n v="1357883.49"/>
    <n v="0"/>
    <n v="584184.11"/>
    <x v="0"/>
    <x v="3"/>
    <x v="0"/>
    <x v="0"/>
    <x v="0"/>
    <n v="38756"/>
    <x v="0"/>
    <x v="0"/>
  </r>
  <r>
    <x v="0"/>
    <x v="5"/>
    <x v="4"/>
    <x v="27"/>
    <x v="0"/>
    <s v="UNIV HEALTH CENTER"/>
    <x v="1"/>
    <n v="-1689605"/>
    <n v="-1689605"/>
    <n v="-23953.599999999999"/>
    <n v="-23953.599999999999"/>
    <n v="0"/>
    <n v="0"/>
    <n v="-1665651.4"/>
    <x v="0"/>
    <x v="3"/>
    <x v="0"/>
    <x v="0"/>
    <x v="0"/>
    <n v="38796"/>
    <x v="0"/>
    <x v="5"/>
  </r>
  <r>
    <x v="0"/>
    <x v="5"/>
    <x v="4"/>
    <x v="27"/>
    <x v="0"/>
    <s v="UNIV HEALTH CENTER"/>
    <x v="0"/>
    <n v="1689605"/>
    <n v="1689605"/>
    <n v="76032.08"/>
    <n v="76032.08"/>
    <n v="1122094.74"/>
    <n v="87509.75"/>
    <n v="403968.43"/>
    <x v="0"/>
    <x v="3"/>
    <x v="0"/>
    <x v="0"/>
    <x v="0"/>
    <n v="38796"/>
    <x v="0"/>
    <x v="5"/>
  </r>
  <r>
    <x v="0"/>
    <x v="5"/>
    <x v="4"/>
    <x v="28"/>
    <x v="0"/>
    <s v="HEALTH CENTER PHARMACY"/>
    <x v="1"/>
    <n v="-452000"/>
    <n v="-452000"/>
    <n v="-22043.03"/>
    <n v="-22043.03"/>
    <n v="0"/>
    <n v="-42193.13"/>
    <n v="-387763.84"/>
    <x v="0"/>
    <x v="3"/>
    <x v="0"/>
    <x v="0"/>
    <x v="0"/>
    <n v="51799"/>
    <x v="0"/>
    <x v="5"/>
  </r>
  <r>
    <x v="0"/>
    <x v="5"/>
    <x v="4"/>
    <x v="28"/>
    <x v="0"/>
    <s v="HEALTH CENTER PHARMACY"/>
    <x v="0"/>
    <n v="452000"/>
    <n v="452000"/>
    <n v="25172.82"/>
    <n v="25172.82"/>
    <n v="178319.69"/>
    <n v="7706.28"/>
    <n v="240801.21"/>
    <x v="0"/>
    <x v="3"/>
    <x v="0"/>
    <x v="0"/>
    <x v="0"/>
    <n v="51799"/>
    <x v="0"/>
    <x v="5"/>
  </r>
  <r>
    <x v="0"/>
    <x v="8"/>
    <x v="5"/>
    <x v="29"/>
    <x v="0"/>
    <s v="VOCATIONAL ASSESSMENTS"/>
    <x v="1"/>
    <n v="-200000"/>
    <n v="-200000"/>
    <n v="-9210"/>
    <n v="-9210"/>
    <n v="0"/>
    <n v="0"/>
    <n v="-190790"/>
    <x v="0"/>
    <x v="4"/>
    <x v="0"/>
    <x v="0"/>
    <x v="0"/>
    <n v="18136"/>
    <x v="0"/>
    <x v="8"/>
  </r>
  <r>
    <x v="0"/>
    <x v="8"/>
    <x v="5"/>
    <x v="29"/>
    <x v="0"/>
    <s v="VOCATIONAL ASSESSMENTS"/>
    <x v="0"/>
    <n v="200000"/>
    <n v="200000"/>
    <n v="6179.12"/>
    <n v="6179.12"/>
    <n v="0"/>
    <n v="2376"/>
    <n v="191444.88"/>
    <x v="0"/>
    <x v="4"/>
    <x v="0"/>
    <x v="0"/>
    <x v="0"/>
    <n v="18136"/>
    <x v="0"/>
    <x v="8"/>
  </r>
  <r>
    <x v="0"/>
    <x v="4"/>
    <x v="5"/>
    <x v="30"/>
    <x v="0"/>
    <s v="ALUMNI SERVICES"/>
    <x v="1"/>
    <n v="-8000"/>
    <n v="-8000"/>
    <n v="0"/>
    <n v="0"/>
    <n v="0"/>
    <n v="0"/>
    <n v="-8000"/>
    <x v="0"/>
    <x v="4"/>
    <x v="0"/>
    <x v="0"/>
    <x v="0"/>
    <n v="18139"/>
    <x v="0"/>
    <x v="4"/>
  </r>
  <r>
    <x v="0"/>
    <x v="4"/>
    <x v="5"/>
    <x v="30"/>
    <x v="0"/>
    <s v="ALUMNI SERVICES"/>
    <x v="0"/>
    <n v="8000"/>
    <n v="8000"/>
    <n v="0"/>
    <n v="0"/>
    <n v="0"/>
    <n v="0"/>
    <n v="8000"/>
    <x v="0"/>
    <x v="4"/>
    <x v="0"/>
    <x v="0"/>
    <x v="0"/>
    <n v="18139"/>
    <x v="0"/>
    <x v="4"/>
  </r>
  <r>
    <x v="0"/>
    <x v="0"/>
    <x v="5"/>
    <x v="31"/>
    <x v="0"/>
    <s v="UNIVERSITY CAREER SERVICES"/>
    <x v="0"/>
    <n v="1150773"/>
    <n v="1150773"/>
    <n v="91299.99"/>
    <n v="91299.99"/>
    <n v="992867.78"/>
    <n v="2614.5100000000002"/>
    <n v="63990.720000000001"/>
    <x v="0"/>
    <x v="4"/>
    <x v="0"/>
    <x v="0"/>
    <x v="0"/>
    <n v="17552"/>
    <x v="0"/>
    <x v="0"/>
  </r>
  <r>
    <x v="0"/>
    <x v="2"/>
    <x v="5"/>
    <x v="32"/>
    <x v="0"/>
    <s v="CAREER SERVICES DEVELOPMENT FU"/>
    <x v="1"/>
    <n v="-30000"/>
    <n v="-30000"/>
    <n v="0"/>
    <n v="0"/>
    <n v="0"/>
    <n v="0"/>
    <n v="-30000"/>
    <x v="0"/>
    <x v="4"/>
    <x v="0"/>
    <x v="0"/>
    <x v="0"/>
    <n v="54425"/>
    <x v="0"/>
    <x v="2"/>
  </r>
  <r>
    <x v="0"/>
    <x v="2"/>
    <x v="5"/>
    <x v="32"/>
    <x v="0"/>
    <s v="CAREER SERVICES DEVELOPMENT FU"/>
    <x v="0"/>
    <n v="30000"/>
    <n v="30000"/>
    <n v="0"/>
    <n v="0"/>
    <n v="0"/>
    <n v="0"/>
    <n v="30000"/>
    <x v="0"/>
    <x v="4"/>
    <x v="0"/>
    <x v="0"/>
    <x v="0"/>
    <n v="54425"/>
    <x v="0"/>
    <x v="2"/>
  </r>
  <r>
    <x v="0"/>
    <x v="9"/>
    <x v="5"/>
    <x v="33"/>
    <x v="2"/>
    <s v="FED CWS JOB DEV PROG FY24"/>
    <x v="1"/>
    <n v="0"/>
    <n v="-75000"/>
    <n v="0"/>
    <n v="-75000"/>
    <n v="0"/>
    <n v="0"/>
    <n v="0"/>
    <x v="0"/>
    <x v="4"/>
    <x v="2"/>
    <x v="2"/>
    <x v="2"/>
    <n v="72709"/>
    <x v="0"/>
    <x v="9"/>
  </r>
  <r>
    <x v="0"/>
    <x v="9"/>
    <x v="5"/>
    <x v="33"/>
    <x v="2"/>
    <s v="FED CWS JOB DEV PROG FY24"/>
    <x v="0"/>
    <n v="0"/>
    <n v="75000"/>
    <n v="0"/>
    <n v="75000"/>
    <n v="0"/>
    <n v="0"/>
    <n v="0"/>
    <x v="0"/>
    <x v="4"/>
    <x v="2"/>
    <x v="2"/>
    <x v="2"/>
    <n v="72709"/>
    <x v="0"/>
    <x v="9"/>
  </r>
  <r>
    <x v="0"/>
    <x v="9"/>
    <x v="5"/>
    <x v="33"/>
    <x v="3"/>
    <s v="FED CWS JOB DEV PROG FY25"/>
    <x v="1"/>
    <n v="0"/>
    <n v="-75000"/>
    <n v="0"/>
    <n v="0"/>
    <n v="0"/>
    <n v="0"/>
    <n v="-75000"/>
    <x v="0"/>
    <x v="4"/>
    <x v="3"/>
    <x v="3"/>
    <x v="3"/>
    <n v="74253"/>
    <x v="0"/>
    <x v="9"/>
  </r>
  <r>
    <x v="0"/>
    <x v="9"/>
    <x v="5"/>
    <x v="33"/>
    <x v="3"/>
    <s v="FED CWS JOB DEV PROG FY25"/>
    <x v="0"/>
    <n v="0"/>
    <n v="75000"/>
    <n v="0"/>
    <n v="0"/>
    <n v="0"/>
    <n v="0"/>
    <n v="75000"/>
    <x v="0"/>
    <x v="4"/>
    <x v="3"/>
    <x v="3"/>
    <x v="3"/>
    <n v="74253"/>
    <x v="0"/>
    <x v="9"/>
  </r>
  <r>
    <x v="0"/>
    <x v="10"/>
    <x v="6"/>
    <x v="34"/>
    <x v="0"/>
    <s v="DISABLED STUDENT SERVICES"/>
    <x v="0"/>
    <n v="561725"/>
    <n v="561725"/>
    <n v="36156.79"/>
    <n v="36156.79"/>
    <n v="462247.02"/>
    <n v="0"/>
    <n v="63321.19"/>
    <x v="0"/>
    <x v="5"/>
    <x v="0"/>
    <x v="0"/>
    <x v="0"/>
    <n v="69172"/>
    <x v="0"/>
    <x v="10"/>
  </r>
  <r>
    <x v="0"/>
    <x v="3"/>
    <x v="6"/>
    <x v="34"/>
    <x v="0"/>
    <s v="DISABLED STUDENT SERVICES"/>
    <x v="0"/>
    <n v="732349"/>
    <n v="732349"/>
    <n v="32509.26"/>
    <n v="32509.26"/>
    <n v="394922.97"/>
    <n v="5060"/>
    <n v="299856.77"/>
    <x v="0"/>
    <x v="5"/>
    <x v="0"/>
    <x v="0"/>
    <x v="0"/>
    <n v="17925"/>
    <x v="0"/>
    <x v="3"/>
  </r>
  <r>
    <x v="0"/>
    <x v="8"/>
    <x v="6"/>
    <x v="34"/>
    <x v="0"/>
    <s v="DISABLED STUDENT SERVICES"/>
    <x v="1"/>
    <n v="0"/>
    <n v="0"/>
    <n v="-371.5"/>
    <n v="-371.5"/>
    <n v="0"/>
    <n v="0"/>
    <n v="371.5"/>
    <x v="0"/>
    <x v="5"/>
    <x v="0"/>
    <x v="0"/>
    <x v="0"/>
    <n v="72617"/>
    <x v="0"/>
    <x v="8"/>
  </r>
  <r>
    <x v="0"/>
    <x v="0"/>
    <x v="6"/>
    <x v="35"/>
    <x v="0"/>
    <s v="CENTER FOR STUDENTS W/DISABILI"/>
    <x v="0"/>
    <n v="118789"/>
    <n v="125198"/>
    <n v="3858.84"/>
    <n v="3858.84"/>
    <n v="3989"/>
    <n v="2248.14"/>
    <n v="115102.02"/>
    <x v="0"/>
    <x v="5"/>
    <x v="0"/>
    <x v="0"/>
    <x v="0"/>
    <n v="40384"/>
    <x v="0"/>
    <x v="0"/>
  </r>
  <r>
    <x v="0"/>
    <x v="1"/>
    <x v="6"/>
    <x v="36"/>
    <x v="0"/>
    <s v="TOMMY D. THOMPSON SCHOL ENDOW"/>
    <x v="1"/>
    <n v="-1605"/>
    <n v="-1605"/>
    <n v="0"/>
    <n v="0"/>
    <n v="0"/>
    <n v="0"/>
    <n v="-1605"/>
    <x v="0"/>
    <x v="5"/>
    <x v="0"/>
    <x v="0"/>
    <x v="0"/>
    <n v="69820"/>
    <x v="0"/>
    <x v="1"/>
  </r>
  <r>
    <x v="0"/>
    <x v="1"/>
    <x v="6"/>
    <x v="36"/>
    <x v="0"/>
    <s v="TOMMY D. THOMPSON SCHOL ENDOW"/>
    <x v="0"/>
    <n v="1605"/>
    <n v="1605"/>
    <n v="0"/>
    <n v="0"/>
    <n v="0"/>
    <n v="0"/>
    <n v="1605"/>
    <x v="0"/>
    <x v="5"/>
    <x v="0"/>
    <x v="0"/>
    <x v="0"/>
    <n v="69820"/>
    <x v="0"/>
    <x v="1"/>
  </r>
  <r>
    <x v="0"/>
    <x v="1"/>
    <x v="6"/>
    <x v="37"/>
    <x v="0"/>
    <s v="ONE STEP CLOSER ENDOW FOR STUD"/>
    <x v="1"/>
    <n v="-1409"/>
    <n v="-1409"/>
    <n v="0"/>
    <n v="0"/>
    <n v="0"/>
    <n v="0"/>
    <n v="-1409"/>
    <x v="0"/>
    <x v="5"/>
    <x v="0"/>
    <x v="0"/>
    <x v="0"/>
    <n v="55630"/>
    <x v="0"/>
    <x v="1"/>
  </r>
  <r>
    <x v="0"/>
    <x v="1"/>
    <x v="6"/>
    <x v="37"/>
    <x v="0"/>
    <s v="ONE STEP CLOSER ENDOW FOR STUD"/>
    <x v="0"/>
    <n v="1409"/>
    <n v="1409"/>
    <n v="0"/>
    <n v="0"/>
    <n v="0"/>
    <n v="0"/>
    <n v="1409"/>
    <x v="0"/>
    <x v="5"/>
    <x v="0"/>
    <x v="0"/>
    <x v="0"/>
    <n v="55630"/>
    <x v="0"/>
    <x v="1"/>
  </r>
  <r>
    <x v="0"/>
    <x v="2"/>
    <x v="6"/>
    <x v="38"/>
    <x v="0"/>
    <s v="DISABLED STUDENTS SERVICES"/>
    <x v="1"/>
    <n v="-10000"/>
    <n v="-10000"/>
    <n v="0"/>
    <n v="0"/>
    <n v="0"/>
    <n v="0"/>
    <n v="-10000"/>
    <x v="0"/>
    <x v="5"/>
    <x v="0"/>
    <x v="0"/>
    <x v="0"/>
    <n v="12201"/>
    <x v="0"/>
    <x v="2"/>
  </r>
  <r>
    <x v="0"/>
    <x v="2"/>
    <x v="6"/>
    <x v="38"/>
    <x v="0"/>
    <s v="DISABLED STUDENTS SERVICES"/>
    <x v="0"/>
    <n v="10000"/>
    <n v="10000"/>
    <n v="0"/>
    <n v="0"/>
    <n v="0"/>
    <n v="0"/>
    <n v="10000"/>
    <x v="0"/>
    <x v="5"/>
    <x v="0"/>
    <x v="0"/>
    <x v="0"/>
    <n v="12201"/>
    <x v="0"/>
    <x v="2"/>
  </r>
  <r>
    <x v="0"/>
    <x v="2"/>
    <x v="6"/>
    <x v="39"/>
    <x v="0"/>
    <s v="STUDENT ASSESSMENT FUND"/>
    <x v="1"/>
    <n v="-2000"/>
    <n v="-2000"/>
    <n v="0"/>
    <n v="0"/>
    <n v="0"/>
    <n v="0"/>
    <n v="-2000"/>
    <x v="0"/>
    <x v="5"/>
    <x v="0"/>
    <x v="0"/>
    <x v="0"/>
    <n v="50510"/>
    <x v="0"/>
    <x v="2"/>
  </r>
  <r>
    <x v="0"/>
    <x v="2"/>
    <x v="6"/>
    <x v="39"/>
    <x v="0"/>
    <s v="STUDENT ASSESSMENT FUND"/>
    <x v="0"/>
    <n v="2000"/>
    <n v="2000"/>
    <n v="0"/>
    <n v="0"/>
    <n v="0"/>
    <n v="0"/>
    <n v="2000"/>
    <x v="0"/>
    <x v="5"/>
    <x v="0"/>
    <x v="0"/>
    <x v="0"/>
    <n v="50510"/>
    <x v="0"/>
    <x v="2"/>
  </r>
  <r>
    <x v="0"/>
    <x v="11"/>
    <x v="6"/>
    <x v="40"/>
    <x v="0"/>
    <s v="ERIC ALEXANDER MEMORIAL ENDOW"/>
    <x v="1"/>
    <n v="-4114"/>
    <n v="-4114"/>
    <n v="0"/>
    <n v="0"/>
    <n v="0"/>
    <n v="0"/>
    <n v="-4114"/>
    <x v="0"/>
    <x v="5"/>
    <x v="0"/>
    <x v="0"/>
    <x v="0"/>
    <n v="51102"/>
    <x v="0"/>
    <x v="11"/>
  </r>
  <r>
    <x v="0"/>
    <x v="11"/>
    <x v="6"/>
    <x v="40"/>
    <x v="0"/>
    <s v="ERIC ALEXANDER MEMORIAL ENDOW"/>
    <x v="0"/>
    <n v="4114"/>
    <n v="4114"/>
    <n v="1000"/>
    <n v="1000"/>
    <n v="0"/>
    <n v="0"/>
    <n v="3114"/>
    <x v="0"/>
    <x v="5"/>
    <x v="0"/>
    <x v="0"/>
    <x v="0"/>
    <n v="51102"/>
    <x v="0"/>
    <x v="11"/>
  </r>
  <r>
    <x v="0"/>
    <x v="0"/>
    <x v="7"/>
    <x v="41"/>
    <x v="0"/>
    <s v="VETERAN SERVICES/DOS"/>
    <x v="1"/>
    <n v="-3190"/>
    <n v="-3190"/>
    <n v="0"/>
    <n v="0"/>
    <n v="0"/>
    <n v="0"/>
    <n v="-3190"/>
    <x v="0"/>
    <x v="6"/>
    <x v="0"/>
    <x v="0"/>
    <x v="0"/>
    <n v="40385"/>
    <x v="0"/>
    <x v="0"/>
  </r>
  <r>
    <x v="0"/>
    <x v="0"/>
    <x v="7"/>
    <x v="41"/>
    <x v="0"/>
    <s v="VETERAN SERVICES/DOS"/>
    <x v="0"/>
    <n v="263796"/>
    <n v="340657"/>
    <n v="15515.95"/>
    <n v="15515.95"/>
    <n v="169742.56"/>
    <n v="0"/>
    <n v="155398.49"/>
    <x v="0"/>
    <x v="6"/>
    <x v="0"/>
    <x v="0"/>
    <x v="0"/>
    <n v="40385"/>
    <x v="0"/>
    <x v="0"/>
  </r>
  <r>
    <x v="0"/>
    <x v="6"/>
    <x v="7"/>
    <x v="42"/>
    <x v="0"/>
    <s v="UH VETERAN SERVICES SCHOLARSHI"/>
    <x v="1"/>
    <n v="-1000"/>
    <n v="-1000"/>
    <n v="0"/>
    <n v="0"/>
    <n v="0"/>
    <n v="0"/>
    <n v="-1000"/>
    <x v="0"/>
    <x v="6"/>
    <x v="0"/>
    <x v="0"/>
    <x v="0"/>
    <n v="57007"/>
    <x v="0"/>
    <x v="6"/>
  </r>
  <r>
    <x v="0"/>
    <x v="6"/>
    <x v="7"/>
    <x v="42"/>
    <x v="0"/>
    <s v="UH VETERAN SERVICES SCHOLARSHI"/>
    <x v="0"/>
    <n v="1000"/>
    <n v="1000"/>
    <n v="0"/>
    <n v="0"/>
    <n v="0"/>
    <n v="0"/>
    <n v="1000"/>
    <x v="0"/>
    <x v="6"/>
    <x v="0"/>
    <x v="0"/>
    <x v="0"/>
    <n v="57007"/>
    <x v="0"/>
    <x v="6"/>
  </r>
  <r>
    <x v="0"/>
    <x v="2"/>
    <x v="7"/>
    <x v="43"/>
    <x v="0"/>
    <s v="DEVELOPMENT FUND  VETERAN SERV"/>
    <x v="1"/>
    <n v="-8000"/>
    <n v="-8000"/>
    <n v="0"/>
    <n v="0"/>
    <n v="0"/>
    <n v="0"/>
    <n v="-8000"/>
    <x v="0"/>
    <x v="6"/>
    <x v="0"/>
    <x v="0"/>
    <x v="0"/>
    <n v="54430"/>
    <x v="0"/>
    <x v="2"/>
  </r>
  <r>
    <x v="0"/>
    <x v="2"/>
    <x v="7"/>
    <x v="43"/>
    <x v="0"/>
    <s v="DEVELOPMENT FUND  VETERAN SERV"/>
    <x v="0"/>
    <n v="8000"/>
    <n v="8000"/>
    <n v="0"/>
    <n v="0"/>
    <n v="0"/>
    <n v="0"/>
    <n v="8000"/>
    <x v="0"/>
    <x v="6"/>
    <x v="0"/>
    <x v="0"/>
    <x v="0"/>
    <n v="54430"/>
    <x v="0"/>
    <x v="2"/>
  </r>
  <r>
    <x v="0"/>
    <x v="2"/>
    <x v="7"/>
    <x v="44"/>
    <x v="0"/>
    <s v="STUDENT VETERANS OF AMERICA"/>
    <x v="1"/>
    <n v="-2000"/>
    <n v="-2000"/>
    <n v="0"/>
    <n v="0"/>
    <n v="0"/>
    <n v="0"/>
    <n v="-2000"/>
    <x v="0"/>
    <x v="6"/>
    <x v="0"/>
    <x v="0"/>
    <x v="0"/>
    <n v="56320"/>
    <x v="0"/>
    <x v="2"/>
  </r>
  <r>
    <x v="0"/>
    <x v="2"/>
    <x v="7"/>
    <x v="44"/>
    <x v="0"/>
    <s v="STUDENT VETERANS OF AMERICA"/>
    <x v="0"/>
    <n v="2000"/>
    <n v="2000"/>
    <n v="0"/>
    <n v="0"/>
    <n v="0"/>
    <n v="0"/>
    <n v="2000"/>
    <x v="0"/>
    <x v="6"/>
    <x v="0"/>
    <x v="0"/>
    <x v="0"/>
    <n v="56320"/>
    <x v="0"/>
    <x v="2"/>
  </r>
  <r>
    <x v="0"/>
    <x v="2"/>
    <x v="7"/>
    <x v="45"/>
    <x v="0"/>
    <s v="PRIVATE GIFTS"/>
    <x v="1"/>
    <n v="-6000"/>
    <n v="-6000"/>
    <n v="0"/>
    <n v="0"/>
    <n v="0"/>
    <n v="0"/>
    <n v="-6000"/>
    <x v="0"/>
    <x v="6"/>
    <x v="0"/>
    <x v="0"/>
    <x v="0"/>
    <n v="40062"/>
    <x v="0"/>
    <x v="2"/>
  </r>
  <r>
    <x v="0"/>
    <x v="2"/>
    <x v="7"/>
    <x v="45"/>
    <x v="0"/>
    <s v="PRIVATE GIFTS"/>
    <x v="0"/>
    <n v="6000"/>
    <n v="6000"/>
    <n v="0"/>
    <n v="0"/>
    <n v="0"/>
    <n v="0"/>
    <n v="6000"/>
    <x v="0"/>
    <x v="6"/>
    <x v="0"/>
    <x v="0"/>
    <x v="0"/>
    <n v="40062"/>
    <x v="0"/>
    <x v="2"/>
  </r>
  <r>
    <x v="0"/>
    <x v="8"/>
    <x v="8"/>
    <x v="46"/>
    <x v="0"/>
    <s v="CAPS SERVICE FEES"/>
    <x v="1"/>
    <n v="-25550"/>
    <n v="-25550"/>
    <n v="-650"/>
    <n v="-650"/>
    <n v="0"/>
    <n v="0"/>
    <n v="-24900"/>
    <x v="0"/>
    <x v="7"/>
    <x v="0"/>
    <x v="0"/>
    <x v="0"/>
    <n v="40061"/>
    <x v="0"/>
    <x v="8"/>
  </r>
  <r>
    <x v="0"/>
    <x v="8"/>
    <x v="8"/>
    <x v="46"/>
    <x v="0"/>
    <s v="CAPS SERVICE FEES"/>
    <x v="0"/>
    <n v="25550"/>
    <n v="25550"/>
    <n v="0"/>
    <n v="0"/>
    <n v="0"/>
    <n v="0"/>
    <n v="25550"/>
    <x v="0"/>
    <x v="7"/>
    <x v="0"/>
    <x v="0"/>
    <x v="0"/>
    <n v="40061"/>
    <x v="0"/>
    <x v="8"/>
  </r>
  <r>
    <x v="0"/>
    <x v="0"/>
    <x v="8"/>
    <x v="47"/>
    <x v="0"/>
    <s v="CAPS - SFAC"/>
    <x v="0"/>
    <n v="3830336"/>
    <n v="3830336"/>
    <n v="194272.51"/>
    <n v="194272.51"/>
    <n v="2091119.96"/>
    <n v="5006.9799999999996"/>
    <n v="1539936.55"/>
    <x v="0"/>
    <x v="7"/>
    <x v="0"/>
    <x v="0"/>
    <x v="0"/>
    <n v="40386"/>
    <x v="0"/>
    <x v="0"/>
  </r>
  <r>
    <x v="0"/>
    <x v="2"/>
    <x v="8"/>
    <x v="48"/>
    <x v="0"/>
    <s v="CAPS GIFTS"/>
    <x v="1"/>
    <n v="-9000"/>
    <n v="-9000"/>
    <n v="0"/>
    <n v="0"/>
    <n v="0"/>
    <n v="0"/>
    <n v="-9000"/>
    <x v="0"/>
    <x v="7"/>
    <x v="0"/>
    <x v="0"/>
    <x v="0"/>
    <n v="52489"/>
    <x v="0"/>
    <x v="2"/>
  </r>
  <r>
    <x v="0"/>
    <x v="2"/>
    <x v="8"/>
    <x v="48"/>
    <x v="0"/>
    <s v="CAPS GIFTS"/>
    <x v="0"/>
    <n v="9000"/>
    <n v="9000"/>
    <n v="0"/>
    <n v="0"/>
    <n v="0"/>
    <n v="0"/>
    <n v="9000"/>
    <x v="0"/>
    <x v="7"/>
    <x v="0"/>
    <x v="0"/>
    <x v="0"/>
    <n v="52489"/>
    <x v="0"/>
    <x v="2"/>
  </r>
  <r>
    <x v="0"/>
    <x v="11"/>
    <x v="8"/>
    <x v="49"/>
    <x v="0"/>
    <s v="CAPS QUASI-END INC"/>
    <x v="1"/>
    <n v="-1578"/>
    <n v="-1578"/>
    <n v="0"/>
    <n v="0"/>
    <n v="0"/>
    <n v="0"/>
    <n v="-1578"/>
    <x v="0"/>
    <x v="7"/>
    <x v="0"/>
    <x v="0"/>
    <x v="0"/>
    <n v="10339"/>
    <x v="0"/>
    <x v="11"/>
  </r>
  <r>
    <x v="0"/>
    <x v="11"/>
    <x v="8"/>
    <x v="49"/>
    <x v="0"/>
    <s v="CAPS QUASI-END INC"/>
    <x v="0"/>
    <n v="1578"/>
    <n v="1578"/>
    <n v="0"/>
    <n v="0"/>
    <n v="0"/>
    <n v="0"/>
    <n v="1578"/>
    <x v="0"/>
    <x v="7"/>
    <x v="0"/>
    <x v="0"/>
    <x v="0"/>
    <n v="10339"/>
    <x v="0"/>
    <x v="11"/>
  </r>
  <r>
    <x v="0"/>
    <x v="4"/>
    <x v="9"/>
    <x v="50"/>
    <x v="0"/>
    <s v="DOS - SIBLINGS DAY"/>
    <x v="1"/>
    <n v="-5000"/>
    <n v="-5000"/>
    <n v="0"/>
    <n v="0"/>
    <n v="0"/>
    <n v="0"/>
    <n v="-5000"/>
    <x v="0"/>
    <x v="8"/>
    <x v="0"/>
    <x v="0"/>
    <x v="0"/>
    <n v="71930"/>
    <x v="0"/>
    <x v="4"/>
  </r>
  <r>
    <x v="0"/>
    <x v="4"/>
    <x v="9"/>
    <x v="50"/>
    <x v="0"/>
    <s v="DOS - SIBLINGS DAY"/>
    <x v="0"/>
    <n v="5000"/>
    <n v="5000"/>
    <n v="0"/>
    <n v="0"/>
    <n v="0"/>
    <n v="0"/>
    <n v="5000"/>
    <x v="0"/>
    <x v="8"/>
    <x v="0"/>
    <x v="0"/>
    <x v="0"/>
    <n v="71930"/>
    <x v="0"/>
    <x v="4"/>
  </r>
  <r>
    <x v="0"/>
    <x v="4"/>
    <x v="9"/>
    <x v="51"/>
    <x v="0"/>
    <s v="DOS - FAMILY WEEKEND"/>
    <x v="1"/>
    <n v="-30000"/>
    <n v="-30000"/>
    <n v="-5715"/>
    <n v="-5715"/>
    <n v="0"/>
    <n v="0"/>
    <n v="-24285"/>
    <x v="0"/>
    <x v="8"/>
    <x v="0"/>
    <x v="0"/>
    <x v="0"/>
    <n v="49427"/>
    <x v="0"/>
    <x v="4"/>
  </r>
  <r>
    <x v="0"/>
    <x v="4"/>
    <x v="9"/>
    <x v="51"/>
    <x v="0"/>
    <s v="DOS - FAMILY WEEKEND"/>
    <x v="0"/>
    <n v="30000"/>
    <n v="30000"/>
    <n v="985.8"/>
    <n v="985.8"/>
    <n v="0"/>
    <n v="2359.6"/>
    <n v="26654.6"/>
    <x v="0"/>
    <x v="8"/>
    <x v="0"/>
    <x v="0"/>
    <x v="0"/>
    <n v="49427"/>
    <x v="0"/>
    <x v="4"/>
  </r>
  <r>
    <x v="0"/>
    <x v="0"/>
    <x v="9"/>
    <x v="52"/>
    <x v="0"/>
    <s v="DOS COMMUTER STUDENT SERVICES"/>
    <x v="0"/>
    <n v="38703"/>
    <n v="38703"/>
    <n v="342.25"/>
    <n v="342.25"/>
    <n v="44910.92"/>
    <n v="3893.2"/>
    <n v="-10443.370000000001"/>
    <x v="0"/>
    <x v="8"/>
    <x v="0"/>
    <x v="0"/>
    <x v="0"/>
    <n v="60849"/>
    <x v="0"/>
    <x v="0"/>
  </r>
  <r>
    <x v="0"/>
    <x v="0"/>
    <x v="9"/>
    <x v="53"/>
    <x v="0"/>
    <s v="DOS - SFAC"/>
    <x v="0"/>
    <n v="1237571"/>
    <n v="1422721"/>
    <n v="85248.78"/>
    <n v="85248.78"/>
    <n v="990767.5"/>
    <n v="9098.35"/>
    <n v="337606.37"/>
    <x v="0"/>
    <x v="8"/>
    <x v="0"/>
    <x v="0"/>
    <x v="0"/>
    <n v="40390"/>
    <x v="0"/>
    <x v="0"/>
  </r>
  <r>
    <x v="0"/>
    <x v="2"/>
    <x v="9"/>
    <x v="54"/>
    <x v="0"/>
    <s v="VP DEAN OF STUDENTS"/>
    <x v="1"/>
    <n v="-1400"/>
    <n v="-1400"/>
    <n v="0"/>
    <n v="0"/>
    <n v="0"/>
    <n v="0"/>
    <n v="-1400"/>
    <x v="0"/>
    <x v="8"/>
    <x v="0"/>
    <x v="0"/>
    <x v="0"/>
    <n v="17104"/>
    <x v="0"/>
    <x v="2"/>
  </r>
  <r>
    <x v="0"/>
    <x v="2"/>
    <x v="9"/>
    <x v="54"/>
    <x v="0"/>
    <s v="VP DEAN OF STUDENTS"/>
    <x v="0"/>
    <n v="1400"/>
    <n v="1400"/>
    <n v="500"/>
    <n v="500"/>
    <n v="0"/>
    <n v="0"/>
    <n v="900"/>
    <x v="0"/>
    <x v="8"/>
    <x v="0"/>
    <x v="0"/>
    <x v="0"/>
    <n v="17104"/>
    <x v="0"/>
    <x v="2"/>
  </r>
  <r>
    <x v="0"/>
    <x v="11"/>
    <x v="9"/>
    <x v="55"/>
    <x v="0"/>
    <s v="KOHLER-&quot;IN SERVICE TO OTHERS&quot;"/>
    <x v="1"/>
    <n v="-6002"/>
    <n v="-6002"/>
    <n v="0"/>
    <n v="0"/>
    <n v="0"/>
    <n v="0"/>
    <n v="-6002"/>
    <x v="0"/>
    <x v="8"/>
    <x v="0"/>
    <x v="0"/>
    <x v="0"/>
    <n v="51442"/>
    <x v="0"/>
    <x v="11"/>
  </r>
  <r>
    <x v="0"/>
    <x v="11"/>
    <x v="9"/>
    <x v="55"/>
    <x v="0"/>
    <s v="KOHLER-&quot;IN SERVICE TO OTHERS&quot;"/>
    <x v="0"/>
    <n v="6002"/>
    <n v="6002"/>
    <n v="0"/>
    <n v="0"/>
    <n v="0"/>
    <n v="0"/>
    <n v="6002"/>
    <x v="0"/>
    <x v="8"/>
    <x v="0"/>
    <x v="0"/>
    <x v="0"/>
    <n v="51442"/>
    <x v="0"/>
    <x v="11"/>
  </r>
  <r>
    <x v="0"/>
    <x v="3"/>
    <x v="10"/>
    <x v="56"/>
    <x v="0"/>
    <s v="LEAD AND SERVE"/>
    <x v="1"/>
    <n v="-7045"/>
    <n v="-7045"/>
    <n v="0"/>
    <n v="0"/>
    <n v="0"/>
    <n v="0"/>
    <n v="-7045"/>
    <x v="0"/>
    <x v="9"/>
    <x v="0"/>
    <x v="0"/>
    <x v="0"/>
    <n v="60488"/>
    <x v="0"/>
    <x v="3"/>
  </r>
  <r>
    <x v="0"/>
    <x v="3"/>
    <x v="10"/>
    <x v="56"/>
    <x v="0"/>
    <s v="LEAD AND SERVE"/>
    <x v="0"/>
    <n v="59400"/>
    <n v="59400"/>
    <n v="4965.1400000000003"/>
    <n v="4965.1400000000003"/>
    <n v="54749.86"/>
    <n v="0"/>
    <n v="-315"/>
    <x v="0"/>
    <x v="9"/>
    <x v="0"/>
    <x v="0"/>
    <x v="0"/>
    <n v="60488"/>
    <x v="0"/>
    <x v="3"/>
  </r>
  <r>
    <x v="0"/>
    <x v="0"/>
    <x v="10"/>
    <x v="57"/>
    <x v="0"/>
    <s v="COUNCIL FOR CULTURAL ACTIVITY"/>
    <x v="0"/>
    <n v="0"/>
    <n v="223814"/>
    <n v="2403.67"/>
    <n v="2403.67"/>
    <n v="47060.72"/>
    <n v="34.4"/>
    <n v="-2521.79"/>
    <x v="0"/>
    <x v="9"/>
    <x v="0"/>
    <x v="0"/>
    <x v="0"/>
    <n v="61995"/>
    <x v="0"/>
    <x v="0"/>
  </r>
  <r>
    <x v="0"/>
    <x v="0"/>
    <x v="10"/>
    <x v="58"/>
    <x v="0"/>
    <s v="SPB - SFAC FUNDED"/>
    <x v="0"/>
    <n v="0"/>
    <n v="497165"/>
    <n v="-13301.86"/>
    <n v="-13301.86"/>
    <n v="34555.08"/>
    <n v="20977.51"/>
    <n v="273318.27"/>
    <x v="0"/>
    <x v="9"/>
    <x v="0"/>
    <x v="0"/>
    <x v="0"/>
    <n v="46801"/>
    <x v="0"/>
    <x v="0"/>
  </r>
  <r>
    <x v="0"/>
    <x v="0"/>
    <x v="10"/>
    <x v="59"/>
    <x v="0"/>
    <s v="ACTIVITY FUND BD EXP"/>
    <x v="0"/>
    <n v="187472"/>
    <n v="187472"/>
    <n v="-20157.47"/>
    <n v="-20157.47"/>
    <n v="21391.24"/>
    <n v="23028.99"/>
    <n v="163209.24"/>
    <x v="0"/>
    <x v="9"/>
    <x v="0"/>
    <x v="0"/>
    <x v="0"/>
    <n v="13921"/>
    <x v="0"/>
    <x v="0"/>
  </r>
  <r>
    <x v="0"/>
    <x v="0"/>
    <x v="10"/>
    <x v="60"/>
    <x v="0"/>
    <s v="METRO VOLUNTEER PGM - SFAC"/>
    <x v="0"/>
    <n v="0"/>
    <n v="101385"/>
    <n v="-4074.89"/>
    <n v="-4074.89"/>
    <n v="25340.39"/>
    <n v="9599.2000000000007"/>
    <n v="-22755.7"/>
    <x v="0"/>
    <x v="9"/>
    <x v="0"/>
    <x v="0"/>
    <x v="0"/>
    <n v="37836"/>
    <x v="0"/>
    <x v="0"/>
  </r>
  <r>
    <x v="0"/>
    <x v="0"/>
    <x v="10"/>
    <x v="61"/>
    <x v="0"/>
    <s v="FRONTIER FIESTA - SFAC"/>
    <x v="0"/>
    <n v="0"/>
    <n v="519467"/>
    <n v="904.19"/>
    <n v="904.19"/>
    <n v="41795.18"/>
    <n v="0"/>
    <n v="285965.63"/>
    <x v="0"/>
    <x v="9"/>
    <x v="0"/>
    <x v="0"/>
    <x v="0"/>
    <n v="40391"/>
    <x v="0"/>
    <x v="0"/>
  </r>
  <r>
    <x v="0"/>
    <x v="0"/>
    <x v="10"/>
    <x v="62"/>
    <x v="0"/>
    <s v="CENTER FOR STUDENT INVOLVEMENT"/>
    <x v="0"/>
    <n v="0"/>
    <n v="10600"/>
    <n v="9187.98"/>
    <n v="9187.98"/>
    <n v="131147.95000000001"/>
    <n v="0"/>
    <n v="-129735.93"/>
    <x v="0"/>
    <x v="9"/>
    <x v="0"/>
    <x v="0"/>
    <x v="0"/>
    <n v="40392"/>
    <x v="0"/>
    <x v="0"/>
  </r>
  <r>
    <x v="0"/>
    <x v="0"/>
    <x v="10"/>
    <x v="63"/>
    <x v="0"/>
    <s v="STUDENT HOMECOMING"/>
    <x v="0"/>
    <n v="0"/>
    <n v="113768"/>
    <n v="502.07"/>
    <n v="502.07"/>
    <n v="10310.25"/>
    <n v="0"/>
    <n v="13938.68"/>
    <x v="0"/>
    <x v="9"/>
    <x v="0"/>
    <x v="0"/>
    <x v="0"/>
    <n v="40393"/>
    <x v="0"/>
    <x v="0"/>
  </r>
  <r>
    <x v="0"/>
    <x v="12"/>
    <x v="10"/>
    <x v="57"/>
    <x v="0"/>
    <s v="COUNCIL FOR CULTURAL ACTIVITY"/>
    <x v="0"/>
    <n v="176837"/>
    <n v="0"/>
    <n v="0"/>
    <n v="0"/>
    <n v="0"/>
    <n v="0"/>
    <n v="176837"/>
    <x v="0"/>
    <x v="9"/>
    <x v="0"/>
    <x v="0"/>
    <x v="0"/>
    <n v="74230"/>
    <x v="0"/>
    <x v="12"/>
  </r>
  <r>
    <x v="0"/>
    <x v="12"/>
    <x v="10"/>
    <x v="64"/>
    <x v="0"/>
    <s v="SPB - GENERATING"/>
    <x v="0"/>
    <n v="181616"/>
    <n v="0"/>
    <n v="0"/>
    <n v="0"/>
    <n v="0"/>
    <n v="2200"/>
    <n v="179416"/>
    <x v="0"/>
    <x v="9"/>
    <x v="0"/>
    <x v="0"/>
    <x v="0"/>
    <n v="74229"/>
    <x v="0"/>
    <x v="12"/>
  </r>
  <r>
    <x v="0"/>
    <x v="12"/>
    <x v="10"/>
    <x v="60"/>
    <x v="0"/>
    <s v="METRO VOLUNTEER PGM - SFAC"/>
    <x v="0"/>
    <n v="93276"/>
    <n v="0"/>
    <n v="0"/>
    <n v="0"/>
    <n v="0"/>
    <n v="0"/>
    <n v="93276"/>
    <x v="0"/>
    <x v="9"/>
    <x v="0"/>
    <x v="0"/>
    <x v="0"/>
    <n v="74228"/>
    <x v="0"/>
    <x v="12"/>
  </r>
  <r>
    <x v="0"/>
    <x v="12"/>
    <x v="10"/>
    <x v="62"/>
    <x v="0"/>
    <s v="CENTER FOR STUDENT INVOLVEMENT"/>
    <x v="0"/>
    <n v="923150"/>
    <n v="923150"/>
    <n v="37209.19"/>
    <n v="37209.19"/>
    <n v="386002.73"/>
    <n v="15115"/>
    <n v="484823.08"/>
    <x v="0"/>
    <x v="9"/>
    <x v="0"/>
    <x v="0"/>
    <x v="0"/>
    <n v="69401"/>
    <x v="0"/>
    <x v="12"/>
  </r>
  <r>
    <x v="0"/>
    <x v="12"/>
    <x v="10"/>
    <x v="63"/>
    <x v="0"/>
    <s v="STUDENT HOMECOMING"/>
    <x v="0"/>
    <n v="89017"/>
    <n v="0"/>
    <n v="0"/>
    <n v="0"/>
    <n v="0"/>
    <n v="0"/>
    <n v="89017"/>
    <x v="0"/>
    <x v="9"/>
    <x v="0"/>
    <x v="0"/>
    <x v="0"/>
    <n v="74227"/>
    <x v="0"/>
    <x v="12"/>
  </r>
  <r>
    <x v="0"/>
    <x v="12"/>
    <x v="10"/>
    <x v="65"/>
    <x v="0"/>
    <s v="FRONTIER FIESTA OPERATIONS"/>
    <x v="0"/>
    <n v="190802"/>
    <n v="0"/>
    <n v="0"/>
    <n v="0"/>
    <n v="0"/>
    <n v="0"/>
    <n v="190802"/>
    <x v="0"/>
    <x v="9"/>
    <x v="0"/>
    <x v="0"/>
    <x v="0"/>
    <n v="74226"/>
    <x v="0"/>
    <x v="12"/>
  </r>
  <r>
    <x v="0"/>
    <x v="5"/>
    <x v="10"/>
    <x v="57"/>
    <x v="0"/>
    <s v="COUNCIL FOR CULTURAL ACTIVITY"/>
    <x v="1"/>
    <n v="-21000"/>
    <n v="-21000"/>
    <n v="0"/>
    <n v="0"/>
    <n v="0"/>
    <n v="-8372.5"/>
    <n v="-12627.5"/>
    <x v="0"/>
    <x v="9"/>
    <x v="0"/>
    <x v="0"/>
    <x v="0"/>
    <n v="61996"/>
    <x v="0"/>
    <x v="5"/>
  </r>
  <r>
    <x v="0"/>
    <x v="5"/>
    <x v="10"/>
    <x v="57"/>
    <x v="0"/>
    <s v="COUNCIL FOR CULTURAL ACTIVITY"/>
    <x v="0"/>
    <n v="21000"/>
    <n v="21000"/>
    <n v="213.24"/>
    <n v="213.24"/>
    <n v="0"/>
    <n v="0"/>
    <n v="20786.759999999998"/>
    <x v="0"/>
    <x v="9"/>
    <x v="0"/>
    <x v="0"/>
    <x v="0"/>
    <n v="61996"/>
    <x v="0"/>
    <x v="5"/>
  </r>
  <r>
    <x v="0"/>
    <x v="5"/>
    <x v="10"/>
    <x v="64"/>
    <x v="0"/>
    <s v="SPB - GENERATING"/>
    <x v="1"/>
    <n v="-2000"/>
    <n v="-2000"/>
    <n v="0"/>
    <n v="0"/>
    <n v="0"/>
    <n v="0"/>
    <n v="-2000"/>
    <x v="0"/>
    <x v="9"/>
    <x v="0"/>
    <x v="0"/>
    <x v="0"/>
    <n v="46862"/>
    <x v="0"/>
    <x v="5"/>
  </r>
  <r>
    <x v="0"/>
    <x v="5"/>
    <x v="10"/>
    <x v="64"/>
    <x v="0"/>
    <s v="SPB - GENERATING"/>
    <x v="0"/>
    <n v="2000"/>
    <n v="2000"/>
    <n v="0"/>
    <n v="0"/>
    <n v="0"/>
    <n v="0"/>
    <n v="2000"/>
    <x v="0"/>
    <x v="9"/>
    <x v="0"/>
    <x v="0"/>
    <x v="0"/>
    <n v="46862"/>
    <x v="0"/>
    <x v="5"/>
  </r>
  <r>
    <x v="0"/>
    <x v="5"/>
    <x v="10"/>
    <x v="65"/>
    <x v="0"/>
    <s v="FRONTIER FIESTA OPERATIONS"/>
    <x v="1"/>
    <n v="-60000"/>
    <n v="-60000"/>
    <n v="0"/>
    <n v="0"/>
    <n v="0"/>
    <n v="0"/>
    <n v="-60000"/>
    <x v="0"/>
    <x v="9"/>
    <x v="0"/>
    <x v="0"/>
    <x v="0"/>
    <n v="47240"/>
    <x v="0"/>
    <x v="5"/>
  </r>
  <r>
    <x v="0"/>
    <x v="5"/>
    <x v="10"/>
    <x v="65"/>
    <x v="0"/>
    <s v="FRONTIER FIESTA OPERATIONS"/>
    <x v="0"/>
    <n v="60000"/>
    <n v="60000"/>
    <n v="0"/>
    <n v="0"/>
    <n v="0"/>
    <n v="0"/>
    <n v="60000"/>
    <x v="0"/>
    <x v="9"/>
    <x v="0"/>
    <x v="0"/>
    <x v="0"/>
    <n v="47240"/>
    <x v="0"/>
    <x v="5"/>
  </r>
  <r>
    <x v="0"/>
    <x v="5"/>
    <x v="10"/>
    <x v="66"/>
    <x v="0"/>
    <s v="CTR STUDENT INVOLVE SALES SVC"/>
    <x v="1"/>
    <n v="-2000"/>
    <n v="-2000"/>
    <n v="0"/>
    <n v="0"/>
    <n v="0"/>
    <n v="0"/>
    <n v="-2000"/>
    <x v="0"/>
    <x v="9"/>
    <x v="0"/>
    <x v="0"/>
    <x v="0"/>
    <n v="46982"/>
    <x v="0"/>
    <x v="5"/>
  </r>
  <r>
    <x v="0"/>
    <x v="5"/>
    <x v="10"/>
    <x v="66"/>
    <x v="0"/>
    <s v="CTR STUDENT INVOLVE SALES SVC"/>
    <x v="0"/>
    <n v="2000"/>
    <n v="2000"/>
    <n v="0"/>
    <n v="0"/>
    <n v="0"/>
    <n v="0"/>
    <n v="2000"/>
    <x v="0"/>
    <x v="9"/>
    <x v="0"/>
    <x v="0"/>
    <x v="0"/>
    <n v="46982"/>
    <x v="0"/>
    <x v="5"/>
  </r>
  <r>
    <x v="0"/>
    <x v="6"/>
    <x v="10"/>
    <x v="67"/>
    <x v="0"/>
    <s v="FRONTIER FIESTA SCHOLARSHIP"/>
    <x v="1"/>
    <n v="-4000"/>
    <n v="-4000"/>
    <n v="0"/>
    <n v="0"/>
    <n v="0"/>
    <n v="0"/>
    <n v="-4000"/>
    <x v="0"/>
    <x v="9"/>
    <x v="0"/>
    <x v="0"/>
    <x v="0"/>
    <n v="52679"/>
    <x v="0"/>
    <x v="6"/>
  </r>
  <r>
    <x v="0"/>
    <x v="6"/>
    <x v="10"/>
    <x v="67"/>
    <x v="0"/>
    <s v="FRONTIER FIESTA SCHOLARSHIP"/>
    <x v="0"/>
    <n v="4000"/>
    <n v="4000"/>
    <n v="0"/>
    <n v="0"/>
    <n v="0"/>
    <n v="0"/>
    <n v="4000"/>
    <x v="0"/>
    <x v="9"/>
    <x v="0"/>
    <x v="0"/>
    <x v="0"/>
    <n v="52679"/>
    <x v="0"/>
    <x v="6"/>
  </r>
  <r>
    <x v="0"/>
    <x v="2"/>
    <x v="10"/>
    <x v="68"/>
    <x v="0"/>
    <s v="LEADERSHIP &amp; CIVIC ENGAGEMENT"/>
    <x v="1"/>
    <n v="-100"/>
    <n v="-100"/>
    <n v="0"/>
    <n v="0"/>
    <n v="0"/>
    <n v="0"/>
    <n v="-100"/>
    <x v="0"/>
    <x v="9"/>
    <x v="0"/>
    <x v="0"/>
    <x v="0"/>
    <n v="54426"/>
    <x v="0"/>
    <x v="2"/>
  </r>
  <r>
    <x v="0"/>
    <x v="2"/>
    <x v="10"/>
    <x v="68"/>
    <x v="0"/>
    <s v="LEADERSHIP &amp; CIVIC ENGAGEMENT"/>
    <x v="0"/>
    <n v="100"/>
    <n v="100"/>
    <n v="0"/>
    <n v="0"/>
    <n v="0"/>
    <n v="0"/>
    <n v="100"/>
    <x v="0"/>
    <x v="9"/>
    <x v="0"/>
    <x v="0"/>
    <x v="0"/>
    <n v="54426"/>
    <x v="0"/>
    <x v="2"/>
  </r>
  <r>
    <x v="0"/>
    <x v="2"/>
    <x v="10"/>
    <x v="69"/>
    <x v="0"/>
    <s v="TRADITIONS &amp; CAMPUS PROGRAMMIN"/>
    <x v="1"/>
    <n v="-100"/>
    <n v="-100"/>
    <n v="0"/>
    <n v="0"/>
    <n v="0"/>
    <n v="0"/>
    <n v="-100"/>
    <x v="0"/>
    <x v="9"/>
    <x v="0"/>
    <x v="0"/>
    <x v="0"/>
    <n v="54431"/>
    <x v="0"/>
    <x v="2"/>
  </r>
  <r>
    <x v="0"/>
    <x v="2"/>
    <x v="10"/>
    <x v="69"/>
    <x v="0"/>
    <s v="TRADITIONS &amp; CAMPUS PROGRAMMIN"/>
    <x v="0"/>
    <n v="100"/>
    <n v="100"/>
    <n v="0"/>
    <n v="0"/>
    <n v="0"/>
    <n v="0"/>
    <n v="100"/>
    <x v="0"/>
    <x v="9"/>
    <x v="0"/>
    <x v="0"/>
    <x v="0"/>
    <n v="54431"/>
    <x v="0"/>
    <x v="2"/>
  </r>
  <r>
    <x v="0"/>
    <x v="2"/>
    <x v="10"/>
    <x v="70"/>
    <x v="0"/>
    <s v="FRONTIER FIESTA"/>
    <x v="1"/>
    <n v="-2000"/>
    <n v="-2000"/>
    <n v="0"/>
    <n v="0"/>
    <n v="0"/>
    <n v="0"/>
    <n v="-2000"/>
    <x v="0"/>
    <x v="9"/>
    <x v="0"/>
    <x v="0"/>
    <x v="0"/>
    <n v="17101"/>
    <x v="0"/>
    <x v="2"/>
  </r>
  <r>
    <x v="0"/>
    <x v="2"/>
    <x v="10"/>
    <x v="70"/>
    <x v="0"/>
    <s v="FRONTIER FIESTA"/>
    <x v="0"/>
    <n v="2000"/>
    <n v="2000"/>
    <n v="-9994.7900000000009"/>
    <n v="-9994.7900000000009"/>
    <n v="0"/>
    <n v="10000"/>
    <n v="1994.79"/>
    <x v="0"/>
    <x v="9"/>
    <x v="0"/>
    <x v="0"/>
    <x v="0"/>
    <n v="17101"/>
    <x v="0"/>
    <x v="2"/>
  </r>
  <r>
    <x v="0"/>
    <x v="2"/>
    <x v="10"/>
    <x v="71"/>
    <x v="0"/>
    <s v="PROCEEDS FROM MVP FUND RAISERS"/>
    <x v="1"/>
    <n v="-500"/>
    <n v="-500"/>
    <n v="0"/>
    <n v="0"/>
    <n v="0"/>
    <n v="0"/>
    <n v="-500"/>
    <x v="0"/>
    <x v="9"/>
    <x v="0"/>
    <x v="0"/>
    <x v="0"/>
    <n v="44695"/>
    <x v="0"/>
    <x v="2"/>
  </r>
  <r>
    <x v="0"/>
    <x v="2"/>
    <x v="10"/>
    <x v="71"/>
    <x v="0"/>
    <s v="PROCEEDS FROM MVP FUND RAISERS"/>
    <x v="0"/>
    <n v="500"/>
    <n v="500"/>
    <n v="0"/>
    <n v="0"/>
    <n v="0"/>
    <n v="0"/>
    <n v="500"/>
    <x v="0"/>
    <x v="9"/>
    <x v="0"/>
    <x v="0"/>
    <x v="0"/>
    <n v="44695"/>
    <x v="0"/>
    <x v="2"/>
  </r>
  <r>
    <x v="0"/>
    <x v="13"/>
    <x v="11"/>
    <x v="72"/>
    <x v="0"/>
    <s v="SUMMER CAMPS"/>
    <x v="0"/>
    <n v="6424"/>
    <n v="6424"/>
    <n v="0"/>
    <n v="0"/>
    <n v="626.11"/>
    <n v="0"/>
    <n v="5797.89"/>
    <x v="0"/>
    <x v="10"/>
    <x v="0"/>
    <x v="0"/>
    <x v="0"/>
    <n v="58170"/>
    <x v="0"/>
    <x v="13"/>
  </r>
  <r>
    <x v="0"/>
    <x v="13"/>
    <x v="11"/>
    <x v="73"/>
    <x v="0"/>
    <s v="CAPITAL RENEWAL"/>
    <x v="0"/>
    <n v="453366"/>
    <n v="453366"/>
    <n v="0"/>
    <n v="0"/>
    <n v="0"/>
    <n v="0"/>
    <n v="453366"/>
    <x v="0"/>
    <x v="10"/>
    <x v="0"/>
    <x v="0"/>
    <x v="0"/>
    <n v="59095"/>
    <x v="0"/>
    <x v="13"/>
  </r>
  <r>
    <x v="0"/>
    <x v="13"/>
    <x v="11"/>
    <x v="74"/>
    <x v="0"/>
    <s v="OUTDOORS ADVENTURES"/>
    <x v="0"/>
    <n v="109770"/>
    <n v="109770"/>
    <n v="2497.5500000000002"/>
    <n v="2497.5500000000002"/>
    <n v="13696.68"/>
    <n v="0"/>
    <n v="93575.77"/>
    <x v="0"/>
    <x v="10"/>
    <x v="0"/>
    <x v="0"/>
    <x v="0"/>
    <n v="59408"/>
    <x v="0"/>
    <x v="13"/>
  </r>
  <r>
    <x v="0"/>
    <x v="13"/>
    <x v="11"/>
    <x v="75"/>
    <x v="0"/>
    <s v="OPERATIONS"/>
    <x v="0"/>
    <n v="311870"/>
    <n v="311870"/>
    <n v="7966.42"/>
    <n v="7966.42"/>
    <n v="84380.52"/>
    <n v="0"/>
    <n v="219523.06"/>
    <x v="0"/>
    <x v="10"/>
    <x v="0"/>
    <x v="0"/>
    <x v="0"/>
    <n v="59409"/>
    <x v="0"/>
    <x v="13"/>
  </r>
  <r>
    <x v="0"/>
    <x v="13"/>
    <x v="11"/>
    <x v="76"/>
    <x v="0"/>
    <s v="FACILITIES"/>
    <x v="0"/>
    <n v="1313058"/>
    <n v="1313058"/>
    <n v="0"/>
    <n v="0"/>
    <n v="7500"/>
    <n v="125000"/>
    <n v="1180558"/>
    <x v="0"/>
    <x v="10"/>
    <x v="0"/>
    <x v="0"/>
    <x v="0"/>
    <n v="59410"/>
    <x v="0"/>
    <x v="13"/>
  </r>
  <r>
    <x v="0"/>
    <x v="13"/>
    <x v="11"/>
    <x v="77"/>
    <x v="0"/>
    <s v="SPORT CLUBS"/>
    <x v="0"/>
    <n v="31514"/>
    <n v="31514"/>
    <n v="288.48"/>
    <n v="288.48"/>
    <n v="11868.55"/>
    <n v="0"/>
    <n v="19356.97"/>
    <x v="0"/>
    <x v="10"/>
    <x v="0"/>
    <x v="0"/>
    <x v="0"/>
    <n v="59411"/>
    <x v="0"/>
    <x v="13"/>
  </r>
  <r>
    <x v="0"/>
    <x v="13"/>
    <x v="11"/>
    <x v="78"/>
    <x v="0"/>
    <s v="MEMBERSHIPS"/>
    <x v="0"/>
    <n v="128422"/>
    <n v="128422"/>
    <n v="5815.67"/>
    <n v="5815.67"/>
    <n v="18842.72"/>
    <n v="0"/>
    <n v="103763.61"/>
    <x v="0"/>
    <x v="10"/>
    <x v="0"/>
    <x v="0"/>
    <x v="0"/>
    <n v="59407"/>
    <x v="0"/>
    <x v="13"/>
  </r>
  <r>
    <x v="0"/>
    <x v="13"/>
    <x v="11"/>
    <x v="79"/>
    <x v="0"/>
    <s v="MARKETING"/>
    <x v="0"/>
    <n v="70984"/>
    <n v="70984"/>
    <n v="1724.95"/>
    <n v="1724.95"/>
    <n v="7165.68"/>
    <n v="0"/>
    <n v="62093.37"/>
    <x v="0"/>
    <x v="10"/>
    <x v="0"/>
    <x v="0"/>
    <x v="0"/>
    <n v="59406"/>
    <x v="0"/>
    <x v="13"/>
  </r>
  <r>
    <x v="0"/>
    <x v="13"/>
    <x v="11"/>
    <x v="80"/>
    <x v="0"/>
    <s v="INTRAMURALS"/>
    <x v="0"/>
    <n v="101509"/>
    <n v="101509"/>
    <n v="2532.5"/>
    <n v="2532.5"/>
    <n v="53414.21"/>
    <n v="0"/>
    <n v="45562.29"/>
    <x v="0"/>
    <x v="10"/>
    <x v="0"/>
    <x v="0"/>
    <x v="0"/>
    <n v="59405"/>
    <x v="0"/>
    <x v="13"/>
  </r>
  <r>
    <x v="0"/>
    <x v="13"/>
    <x v="11"/>
    <x v="81"/>
    <x v="0"/>
    <s v="FITNESS"/>
    <x v="0"/>
    <n v="410077"/>
    <n v="410077"/>
    <n v="12083.04"/>
    <n v="12083.04"/>
    <n v="89799.64"/>
    <n v="0"/>
    <n v="308194.32"/>
    <x v="0"/>
    <x v="10"/>
    <x v="0"/>
    <x v="0"/>
    <x v="0"/>
    <n v="59404"/>
    <x v="0"/>
    <x v="13"/>
  </r>
  <r>
    <x v="0"/>
    <x v="13"/>
    <x v="11"/>
    <x v="82"/>
    <x v="0"/>
    <s v="AQUATICS"/>
    <x v="0"/>
    <n v="533688"/>
    <n v="533688"/>
    <n v="11192.14"/>
    <n v="11192.14"/>
    <n v="89476.72"/>
    <n v="0"/>
    <n v="433019.14"/>
    <x v="0"/>
    <x v="10"/>
    <x v="0"/>
    <x v="0"/>
    <x v="0"/>
    <n v="59403"/>
    <x v="0"/>
    <x v="13"/>
  </r>
  <r>
    <x v="0"/>
    <x v="13"/>
    <x v="11"/>
    <x v="83"/>
    <x v="0"/>
    <s v="DEBT SERVICE-CAMPUS REC ROOF"/>
    <x v="0"/>
    <n v="459675"/>
    <n v="459675"/>
    <n v="0"/>
    <n v="0"/>
    <n v="0"/>
    <n v="0"/>
    <n v="459675"/>
    <x v="0"/>
    <x v="10"/>
    <x v="0"/>
    <x v="0"/>
    <x v="0"/>
    <n v="66125"/>
    <x v="0"/>
    <x v="13"/>
  </r>
  <r>
    <x v="0"/>
    <x v="13"/>
    <x v="11"/>
    <x v="84"/>
    <x v="0"/>
    <s v="CR EQUIPMENT RESERVE"/>
    <x v="0"/>
    <n v="56832"/>
    <n v="56832"/>
    <n v="0"/>
    <n v="0"/>
    <n v="0"/>
    <n v="0"/>
    <n v="56832"/>
    <x v="0"/>
    <x v="10"/>
    <x v="0"/>
    <x v="0"/>
    <x v="0"/>
    <n v="69779"/>
    <x v="0"/>
    <x v="13"/>
  </r>
  <r>
    <x v="0"/>
    <x v="13"/>
    <x v="11"/>
    <x v="85"/>
    <x v="0"/>
    <s v="CR MECHANICAL RESERVE"/>
    <x v="0"/>
    <n v="56832"/>
    <n v="56832"/>
    <n v="0"/>
    <n v="0"/>
    <n v="0"/>
    <n v="0"/>
    <n v="56832"/>
    <x v="0"/>
    <x v="10"/>
    <x v="0"/>
    <x v="0"/>
    <x v="0"/>
    <n v="69780"/>
    <x v="0"/>
    <x v="13"/>
  </r>
  <r>
    <x v="0"/>
    <x v="13"/>
    <x v="11"/>
    <x v="86"/>
    <x v="0"/>
    <s v="CAMPUS RECREATION ADMIN"/>
    <x v="1"/>
    <n v="-240522"/>
    <n v="-240522"/>
    <n v="0"/>
    <n v="0"/>
    <n v="0"/>
    <n v="0"/>
    <n v="-240522"/>
    <x v="0"/>
    <x v="10"/>
    <x v="0"/>
    <x v="0"/>
    <x v="0"/>
    <n v="17504"/>
    <x v="0"/>
    <x v="13"/>
  </r>
  <r>
    <x v="0"/>
    <x v="13"/>
    <x v="11"/>
    <x v="86"/>
    <x v="0"/>
    <s v="CAMPUS RECREATION ADMIN"/>
    <x v="0"/>
    <n v="2029347"/>
    <n v="2029347"/>
    <n v="81915.63"/>
    <n v="81915.63"/>
    <n v="922809.8"/>
    <n v="1290"/>
    <n v="1023331.57"/>
    <x v="0"/>
    <x v="10"/>
    <x v="0"/>
    <x v="0"/>
    <x v="0"/>
    <n v="17504"/>
    <x v="0"/>
    <x v="13"/>
  </r>
  <r>
    <x v="0"/>
    <x v="13"/>
    <x v="11"/>
    <x v="87"/>
    <x v="0"/>
    <s v="RECREATION CENTER FEE - FALL"/>
    <x v="1"/>
    <n v="-10226667"/>
    <n v="-10226667"/>
    <n v="-5007554.5199999996"/>
    <n v="-5007554.5199999996"/>
    <n v="0"/>
    <n v="0"/>
    <n v="-5219112.4800000004"/>
    <x v="0"/>
    <x v="10"/>
    <x v="0"/>
    <x v="0"/>
    <x v="0"/>
    <n v="28124"/>
    <x v="0"/>
    <x v="13"/>
  </r>
  <r>
    <x v="0"/>
    <x v="13"/>
    <x v="11"/>
    <x v="88"/>
    <x v="0"/>
    <s v="CAMPUS RECREATION RESERVE"/>
    <x v="0"/>
    <n v="619531"/>
    <n v="619531"/>
    <n v="0"/>
    <n v="0"/>
    <n v="0"/>
    <n v="0"/>
    <n v="619531"/>
    <x v="0"/>
    <x v="10"/>
    <x v="0"/>
    <x v="0"/>
    <x v="0"/>
    <n v="36800"/>
    <x v="0"/>
    <x v="13"/>
  </r>
  <r>
    <x v="0"/>
    <x v="13"/>
    <x v="11"/>
    <x v="89"/>
    <x v="0"/>
    <s v="DEBT SERVICE-CAMPUS REC"/>
    <x v="0"/>
    <n v="3660625"/>
    <n v="3660625"/>
    <n v="0"/>
    <n v="0"/>
    <n v="0"/>
    <n v="0"/>
    <n v="3660625"/>
    <x v="0"/>
    <x v="10"/>
    <x v="0"/>
    <x v="0"/>
    <x v="0"/>
    <n v="40373"/>
    <x v="0"/>
    <x v="13"/>
  </r>
  <r>
    <x v="0"/>
    <x v="13"/>
    <x v="11"/>
    <x v="90"/>
    <x v="0"/>
    <s v="CR AQUATICS RESERVE"/>
    <x v="0"/>
    <n v="56832"/>
    <n v="56832"/>
    <n v="0"/>
    <n v="0"/>
    <n v="0"/>
    <n v="0"/>
    <n v="56832"/>
    <x v="0"/>
    <x v="10"/>
    <x v="0"/>
    <x v="0"/>
    <x v="0"/>
    <n v="70685"/>
    <x v="0"/>
    <x v="13"/>
  </r>
  <r>
    <x v="0"/>
    <x v="13"/>
    <x v="11"/>
    <x v="91"/>
    <x v="0"/>
    <s v="OPERATIONAL RESERVES"/>
    <x v="0"/>
    <n v="56833"/>
    <n v="56833"/>
    <n v="0"/>
    <n v="0"/>
    <n v="0"/>
    <n v="0"/>
    <n v="56833"/>
    <x v="0"/>
    <x v="10"/>
    <x v="0"/>
    <x v="0"/>
    <x v="0"/>
    <n v="72208"/>
    <x v="0"/>
    <x v="13"/>
  </r>
  <r>
    <x v="0"/>
    <x v="0"/>
    <x v="11"/>
    <x v="92"/>
    <x v="0"/>
    <s v="CAMPUS RECREATION - SFAC"/>
    <x v="0"/>
    <n v="287368"/>
    <n v="287368"/>
    <n v="10450.44"/>
    <n v="10450.44"/>
    <n v="0"/>
    <n v="0"/>
    <n v="276917.56"/>
    <x v="0"/>
    <x v="10"/>
    <x v="0"/>
    <x v="0"/>
    <x v="0"/>
    <n v="37868"/>
    <x v="0"/>
    <x v="0"/>
  </r>
  <r>
    <x v="0"/>
    <x v="5"/>
    <x v="11"/>
    <x v="72"/>
    <x v="0"/>
    <s v="SUMMER CAMPS"/>
    <x v="1"/>
    <n v="-1000"/>
    <n v="-1000"/>
    <n v="0"/>
    <n v="0"/>
    <n v="0"/>
    <n v="0"/>
    <n v="-1000"/>
    <x v="0"/>
    <x v="10"/>
    <x v="0"/>
    <x v="0"/>
    <x v="0"/>
    <n v="55965"/>
    <x v="0"/>
    <x v="5"/>
  </r>
  <r>
    <x v="0"/>
    <x v="5"/>
    <x v="11"/>
    <x v="72"/>
    <x v="0"/>
    <s v="SUMMER CAMPS"/>
    <x v="0"/>
    <n v="6890"/>
    <n v="6890"/>
    <n v="0"/>
    <n v="0"/>
    <n v="0"/>
    <n v="0"/>
    <n v="6890"/>
    <x v="0"/>
    <x v="10"/>
    <x v="0"/>
    <x v="0"/>
    <x v="0"/>
    <n v="55965"/>
    <x v="0"/>
    <x v="5"/>
  </r>
  <r>
    <x v="0"/>
    <x v="5"/>
    <x v="11"/>
    <x v="74"/>
    <x v="0"/>
    <s v="OUTDOORS ADVENTURES"/>
    <x v="1"/>
    <n v="-5742"/>
    <n v="-5742"/>
    <n v="-45"/>
    <n v="-45"/>
    <n v="0"/>
    <n v="0"/>
    <n v="-5697"/>
    <x v="0"/>
    <x v="10"/>
    <x v="0"/>
    <x v="0"/>
    <x v="0"/>
    <n v="59417"/>
    <x v="0"/>
    <x v="5"/>
  </r>
  <r>
    <x v="0"/>
    <x v="5"/>
    <x v="11"/>
    <x v="74"/>
    <x v="0"/>
    <s v="OUTDOORS ADVENTURES"/>
    <x v="0"/>
    <n v="11999"/>
    <n v="11999"/>
    <n v="0"/>
    <n v="0"/>
    <n v="0"/>
    <n v="0"/>
    <n v="11999"/>
    <x v="0"/>
    <x v="10"/>
    <x v="0"/>
    <x v="0"/>
    <x v="0"/>
    <n v="59417"/>
    <x v="0"/>
    <x v="5"/>
  </r>
  <r>
    <x v="0"/>
    <x v="5"/>
    <x v="11"/>
    <x v="75"/>
    <x v="0"/>
    <s v="OPERATIONS"/>
    <x v="1"/>
    <n v="0"/>
    <n v="0"/>
    <n v="-3672"/>
    <n v="-3672"/>
    <n v="0"/>
    <n v="-348"/>
    <n v="4020"/>
    <x v="0"/>
    <x v="10"/>
    <x v="0"/>
    <x v="0"/>
    <x v="0"/>
    <n v="59418"/>
    <x v="0"/>
    <x v="5"/>
  </r>
  <r>
    <x v="0"/>
    <x v="5"/>
    <x v="11"/>
    <x v="75"/>
    <x v="0"/>
    <s v="OPERATIONS"/>
    <x v="0"/>
    <n v="76454"/>
    <n v="76454"/>
    <n v="576"/>
    <n v="576"/>
    <n v="0"/>
    <n v="0"/>
    <n v="75878"/>
    <x v="0"/>
    <x v="10"/>
    <x v="0"/>
    <x v="0"/>
    <x v="0"/>
    <n v="59418"/>
    <x v="0"/>
    <x v="5"/>
  </r>
  <r>
    <x v="0"/>
    <x v="5"/>
    <x v="11"/>
    <x v="76"/>
    <x v="0"/>
    <s v="FACILITIES"/>
    <x v="1"/>
    <n v="-80003"/>
    <n v="-80003"/>
    <n v="-25407"/>
    <n v="-25407"/>
    <n v="0"/>
    <n v="0"/>
    <n v="-54596"/>
    <x v="0"/>
    <x v="10"/>
    <x v="0"/>
    <x v="0"/>
    <x v="0"/>
    <n v="59419"/>
    <x v="0"/>
    <x v="5"/>
  </r>
  <r>
    <x v="0"/>
    <x v="5"/>
    <x v="11"/>
    <x v="76"/>
    <x v="0"/>
    <s v="FACILITIES"/>
    <x v="0"/>
    <n v="549945"/>
    <n v="549945"/>
    <n v="4235"/>
    <n v="4235"/>
    <n v="28150"/>
    <n v="46215.9"/>
    <n v="471344.1"/>
    <x v="0"/>
    <x v="10"/>
    <x v="0"/>
    <x v="0"/>
    <x v="0"/>
    <n v="59419"/>
    <x v="0"/>
    <x v="5"/>
  </r>
  <r>
    <x v="0"/>
    <x v="5"/>
    <x v="11"/>
    <x v="77"/>
    <x v="0"/>
    <s v="SPORT CLUBS"/>
    <x v="0"/>
    <n v="57510"/>
    <n v="57510"/>
    <n v="0"/>
    <n v="0"/>
    <n v="0"/>
    <n v="0"/>
    <n v="57510"/>
    <x v="0"/>
    <x v="10"/>
    <x v="0"/>
    <x v="0"/>
    <x v="0"/>
    <n v="59420"/>
    <x v="0"/>
    <x v="5"/>
  </r>
  <r>
    <x v="0"/>
    <x v="5"/>
    <x v="11"/>
    <x v="78"/>
    <x v="0"/>
    <s v="MEMBERSHIPS"/>
    <x v="1"/>
    <n v="-232993"/>
    <n v="-232993"/>
    <n v="-15720.58"/>
    <n v="-15720.58"/>
    <n v="0"/>
    <n v="-919.66"/>
    <n v="-216352.76"/>
    <x v="0"/>
    <x v="10"/>
    <x v="0"/>
    <x v="0"/>
    <x v="0"/>
    <n v="59416"/>
    <x v="0"/>
    <x v="5"/>
  </r>
  <r>
    <x v="0"/>
    <x v="5"/>
    <x v="11"/>
    <x v="78"/>
    <x v="0"/>
    <s v="MEMBERSHIPS"/>
    <x v="0"/>
    <n v="6776"/>
    <n v="6776"/>
    <n v="0"/>
    <n v="0"/>
    <n v="0"/>
    <n v="0"/>
    <n v="6776"/>
    <x v="0"/>
    <x v="10"/>
    <x v="0"/>
    <x v="0"/>
    <x v="0"/>
    <n v="59416"/>
    <x v="0"/>
    <x v="5"/>
  </r>
  <r>
    <x v="0"/>
    <x v="5"/>
    <x v="11"/>
    <x v="79"/>
    <x v="0"/>
    <s v="MARKETING"/>
    <x v="0"/>
    <n v="45904"/>
    <n v="45904"/>
    <n v="0"/>
    <n v="0"/>
    <n v="0"/>
    <n v="0"/>
    <n v="45904"/>
    <x v="0"/>
    <x v="10"/>
    <x v="0"/>
    <x v="0"/>
    <x v="0"/>
    <n v="59415"/>
    <x v="0"/>
    <x v="5"/>
  </r>
  <r>
    <x v="0"/>
    <x v="5"/>
    <x v="11"/>
    <x v="80"/>
    <x v="0"/>
    <s v="INTRAMURALS"/>
    <x v="1"/>
    <n v="-450"/>
    <n v="-450"/>
    <n v="0"/>
    <n v="0"/>
    <n v="0"/>
    <n v="0"/>
    <n v="-450"/>
    <x v="0"/>
    <x v="10"/>
    <x v="0"/>
    <x v="0"/>
    <x v="0"/>
    <n v="59414"/>
    <x v="0"/>
    <x v="5"/>
  </r>
  <r>
    <x v="0"/>
    <x v="5"/>
    <x v="11"/>
    <x v="80"/>
    <x v="0"/>
    <s v="INTRAMURALS"/>
    <x v="0"/>
    <n v="35049"/>
    <n v="35049"/>
    <n v="0"/>
    <n v="0"/>
    <n v="0"/>
    <n v="0"/>
    <n v="35049"/>
    <x v="0"/>
    <x v="10"/>
    <x v="0"/>
    <x v="0"/>
    <x v="0"/>
    <n v="59414"/>
    <x v="0"/>
    <x v="5"/>
  </r>
  <r>
    <x v="0"/>
    <x v="5"/>
    <x v="11"/>
    <x v="81"/>
    <x v="0"/>
    <s v="FITNESS"/>
    <x v="1"/>
    <n v="-51333"/>
    <n v="-51333"/>
    <n v="-2321"/>
    <n v="-2321"/>
    <n v="0"/>
    <n v="0"/>
    <n v="-49012"/>
    <x v="0"/>
    <x v="10"/>
    <x v="0"/>
    <x v="0"/>
    <x v="0"/>
    <n v="59413"/>
    <x v="0"/>
    <x v="5"/>
  </r>
  <r>
    <x v="0"/>
    <x v="5"/>
    <x v="11"/>
    <x v="81"/>
    <x v="0"/>
    <s v="FITNESS"/>
    <x v="0"/>
    <n v="25941"/>
    <n v="25941"/>
    <n v="0"/>
    <n v="0"/>
    <n v="0"/>
    <n v="0"/>
    <n v="25941"/>
    <x v="0"/>
    <x v="10"/>
    <x v="0"/>
    <x v="0"/>
    <x v="0"/>
    <n v="59413"/>
    <x v="0"/>
    <x v="5"/>
  </r>
  <r>
    <x v="0"/>
    <x v="5"/>
    <x v="11"/>
    <x v="82"/>
    <x v="0"/>
    <s v="AQUATICS"/>
    <x v="1"/>
    <n v="-243045"/>
    <n v="-243045"/>
    <n v="-2705"/>
    <n v="-2705"/>
    <n v="0"/>
    <n v="0"/>
    <n v="-240340"/>
    <x v="0"/>
    <x v="10"/>
    <x v="0"/>
    <x v="0"/>
    <x v="0"/>
    <n v="59412"/>
    <x v="0"/>
    <x v="5"/>
  </r>
  <r>
    <x v="0"/>
    <x v="5"/>
    <x v="11"/>
    <x v="82"/>
    <x v="0"/>
    <s v="AQUATICS"/>
    <x v="0"/>
    <n v="235018"/>
    <n v="235018"/>
    <n v="7723.03"/>
    <n v="7723.03"/>
    <n v="5847.52"/>
    <n v="1105"/>
    <n v="220342.45"/>
    <x v="0"/>
    <x v="10"/>
    <x v="0"/>
    <x v="0"/>
    <x v="0"/>
    <n v="59412"/>
    <x v="0"/>
    <x v="5"/>
  </r>
  <r>
    <x v="0"/>
    <x v="5"/>
    <x v="11"/>
    <x v="93"/>
    <x v="0"/>
    <s v="CRWC PROSHOP"/>
    <x v="1"/>
    <n v="-4000"/>
    <n v="-4000"/>
    <n v="-316.19"/>
    <n v="-316.19"/>
    <n v="0"/>
    <n v="-57.87"/>
    <n v="-3625.94"/>
    <x v="0"/>
    <x v="11"/>
    <x v="0"/>
    <x v="0"/>
    <x v="0"/>
    <n v="59983"/>
    <x v="0"/>
    <x v="5"/>
  </r>
  <r>
    <x v="0"/>
    <x v="5"/>
    <x v="11"/>
    <x v="93"/>
    <x v="0"/>
    <s v="CRWC PROSHOP"/>
    <x v="0"/>
    <n v="2263"/>
    <n v="2263"/>
    <n v="0"/>
    <n v="0"/>
    <n v="0"/>
    <n v="0"/>
    <n v="2263"/>
    <x v="0"/>
    <x v="11"/>
    <x v="0"/>
    <x v="0"/>
    <x v="0"/>
    <n v="59983"/>
    <x v="0"/>
    <x v="5"/>
  </r>
  <r>
    <x v="0"/>
    <x v="5"/>
    <x v="11"/>
    <x v="94"/>
    <x v="0"/>
    <s v="CAMPUS RECREATION RESERVE 2"/>
    <x v="1"/>
    <n v="-435183"/>
    <n v="-435183"/>
    <n v="0"/>
    <n v="0"/>
    <n v="0"/>
    <n v="0"/>
    <n v="-435183"/>
    <x v="0"/>
    <x v="10"/>
    <x v="0"/>
    <x v="0"/>
    <x v="0"/>
    <n v="37870"/>
    <x v="0"/>
    <x v="5"/>
  </r>
  <r>
    <x v="0"/>
    <x v="14"/>
    <x v="11"/>
    <x v="95"/>
    <x v="4"/>
    <s v="MAKE A SPLASH 2019"/>
    <x v="1"/>
    <n v="0"/>
    <n v="0"/>
    <n v="0"/>
    <n v="-3680.74"/>
    <n v="0"/>
    <n v="0"/>
    <n v="3680.74"/>
    <x v="0"/>
    <x v="12"/>
    <x v="4"/>
    <x v="4"/>
    <x v="4"/>
    <n v="64863"/>
    <x v="0"/>
    <x v="7"/>
  </r>
  <r>
    <x v="0"/>
    <x v="14"/>
    <x v="11"/>
    <x v="95"/>
    <x v="4"/>
    <s v="MAKE A SPLASH 2019"/>
    <x v="0"/>
    <n v="3960"/>
    <n v="3680.74"/>
    <n v="0"/>
    <n v="3680.74"/>
    <n v="0"/>
    <n v="0"/>
    <n v="0"/>
    <x v="0"/>
    <x v="12"/>
    <x v="4"/>
    <x v="4"/>
    <x v="4"/>
    <n v="64863"/>
    <x v="0"/>
    <x v="7"/>
  </r>
  <r>
    <x v="0"/>
    <x v="0"/>
    <x v="12"/>
    <x v="96"/>
    <x v="0"/>
    <s v="COOGTV"/>
    <x v="0"/>
    <n v="82782"/>
    <n v="98497"/>
    <n v="2550.4"/>
    <n v="2550.4"/>
    <n v="0"/>
    <n v="880"/>
    <n v="95066.6"/>
    <x v="0"/>
    <x v="13"/>
    <x v="0"/>
    <x v="0"/>
    <x v="0"/>
    <n v="52957"/>
    <x v="0"/>
    <x v="0"/>
  </r>
  <r>
    <x v="0"/>
    <x v="0"/>
    <x v="12"/>
    <x v="97"/>
    <x v="0"/>
    <s v="COOG RADIO"/>
    <x v="0"/>
    <n v="46615"/>
    <n v="72634"/>
    <n v="636.4"/>
    <n v="636.4"/>
    <n v="0"/>
    <n v="0"/>
    <n v="71997.600000000006"/>
    <x v="0"/>
    <x v="13"/>
    <x v="0"/>
    <x v="0"/>
    <x v="0"/>
    <n v="52953"/>
    <x v="0"/>
    <x v="0"/>
  </r>
  <r>
    <x v="0"/>
    <x v="0"/>
    <x v="12"/>
    <x v="98"/>
    <x v="0"/>
    <s v="OPERATIONS-STUDENT MEDIA"/>
    <x v="0"/>
    <n v="208336"/>
    <n v="51527"/>
    <n v="11786.56"/>
    <n v="11786.56"/>
    <n v="194394.52"/>
    <n v="728.91"/>
    <n v="52953.01"/>
    <x v="0"/>
    <x v="13"/>
    <x v="0"/>
    <x v="0"/>
    <x v="0"/>
    <n v="54057"/>
    <x v="0"/>
    <x v="0"/>
  </r>
  <r>
    <x v="0"/>
    <x v="0"/>
    <x v="12"/>
    <x v="99"/>
    <x v="0"/>
    <s v="THE DAILY COUGAR"/>
    <x v="0"/>
    <n v="76267"/>
    <n v="107184"/>
    <n v="1740.41"/>
    <n v="1740.41"/>
    <n v="0"/>
    <n v="3658.64"/>
    <n v="101784.95"/>
    <x v="0"/>
    <x v="13"/>
    <x v="0"/>
    <x v="0"/>
    <x v="0"/>
    <n v="37847"/>
    <x v="0"/>
    <x v="0"/>
  </r>
  <r>
    <x v="0"/>
    <x v="5"/>
    <x v="12"/>
    <x v="96"/>
    <x v="0"/>
    <s v="COOGTV"/>
    <x v="1"/>
    <n v="-1500"/>
    <n v="-1500"/>
    <n v="0"/>
    <n v="0"/>
    <n v="0"/>
    <n v="-700"/>
    <n v="-800"/>
    <x v="0"/>
    <x v="13"/>
    <x v="0"/>
    <x v="0"/>
    <x v="0"/>
    <n v="56216"/>
    <x v="0"/>
    <x v="5"/>
  </r>
  <r>
    <x v="0"/>
    <x v="5"/>
    <x v="12"/>
    <x v="96"/>
    <x v="0"/>
    <s v="COOGTV"/>
    <x v="0"/>
    <n v="1500"/>
    <n v="1500"/>
    <n v="0"/>
    <n v="0"/>
    <n v="0"/>
    <n v="0"/>
    <n v="1500"/>
    <x v="0"/>
    <x v="13"/>
    <x v="0"/>
    <x v="0"/>
    <x v="0"/>
    <n v="56216"/>
    <x v="0"/>
    <x v="5"/>
  </r>
  <r>
    <x v="0"/>
    <x v="5"/>
    <x v="12"/>
    <x v="97"/>
    <x v="0"/>
    <s v="COOG RADIO"/>
    <x v="1"/>
    <n v="-1500"/>
    <n v="-1500"/>
    <n v="0"/>
    <n v="0"/>
    <n v="0"/>
    <n v="0"/>
    <n v="-1500"/>
    <x v="0"/>
    <x v="13"/>
    <x v="0"/>
    <x v="0"/>
    <x v="0"/>
    <n v="56217"/>
    <x v="0"/>
    <x v="5"/>
  </r>
  <r>
    <x v="0"/>
    <x v="5"/>
    <x v="12"/>
    <x v="97"/>
    <x v="0"/>
    <s v="COOG RADIO"/>
    <x v="0"/>
    <n v="1500"/>
    <n v="1500"/>
    <n v="0"/>
    <n v="0"/>
    <n v="0"/>
    <n v="0"/>
    <n v="1500"/>
    <x v="0"/>
    <x v="13"/>
    <x v="0"/>
    <x v="0"/>
    <x v="0"/>
    <n v="56217"/>
    <x v="0"/>
    <x v="5"/>
  </r>
  <r>
    <x v="0"/>
    <x v="5"/>
    <x v="12"/>
    <x v="100"/>
    <x v="0"/>
    <s v="STUDENT MEDIA"/>
    <x v="1"/>
    <n v="-215000"/>
    <n v="-215000"/>
    <n v="0"/>
    <n v="0"/>
    <n v="0"/>
    <n v="0"/>
    <n v="-215000"/>
    <x v="0"/>
    <x v="13"/>
    <x v="0"/>
    <x v="0"/>
    <x v="0"/>
    <n v="24051"/>
    <x v="0"/>
    <x v="5"/>
  </r>
  <r>
    <x v="0"/>
    <x v="5"/>
    <x v="12"/>
    <x v="100"/>
    <x v="0"/>
    <s v="STUDENT MEDIA"/>
    <x v="0"/>
    <n v="215000"/>
    <n v="215000"/>
    <n v="136.58000000000001"/>
    <n v="136.58000000000001"/>
    <n v="2076.3000000000002"/>
    <n v="50"/>
    <n v="212737.12"/>
    <x v="0"/>
    <x v="13"/>
    <x v="0"/>
    <x v="0"/>
    <x v="0"/>
    <n v="24051"/>
    <x v="0"/>
    <x v="5"/>
  </r>
  <r>
    <x v="0"/>
    <x v="5"/>
    <x v="12"/>
    <x v="99"/>
    <x v="0"/>
    <s v="THE DAILY COUGAR"/>
    <x v="1"/>
    <n v="-13000"/>
    <n v="-13000"/>
    <n v="0"/>
    <n v="0"/>
    <n v="0"/>
    <n v="0"/>
    <n v="-13000"/>
    <x v="0"/>
    <x v="13"/>
    <x v="0"/>
    <x v="0"/>
    <x v="0"/>
    <n v="17846"/>
    <x v="0"/>
    <x v="5"/>
  </r>
  <r>
    <x v="0"/>
    <x v="5"/>
    <x v="12"/>
    <x v="99"/>
    <x v="0"/>
    <s v="THE DAILY COUGAR"/>
    <x v="0"/>
    <n v="13000"/>
    <n v="13000"/>
    <n v="0"/>
    <n v="0"/>
    <n v="3616.52"/>
    <n v="25"/>
    <n v="9358.48"/>
    <x v="0"/>
    <x v="13"/>
    <x v="0"/>
    <x v="0"/>
    <x v="0"/>
    <n v="17846"/>
    <x v="0"/>
    <x v="5"/>
  </r>
  <r>
    <x v="0"/>
    <x v="2"/>
    <x v="12"/>
    <x v="101"/>
    <x v="0"/>
    <s v="CENTER FOR STUDENT MEDIA"/>
    <x v="1"/>
    <n v="-1000"/>
    <n v="-1000"/>
    <n v="0"/>
    <n v="0"/>
    <n v="0"/>
    <n v="0"/>
    <n v="-1000"/>
    <x v="0"/>
    <x v="13"/>
    <x v="0"/>
    <x v="0"/>
    <x v="0"/>
    <n v="52966"/>
    <x v="0"/>
    <x v="2"/>
  </r>
  <r>
    <x v="0"/>
    <x v="2"/>
    <x v="12"/>
    <x v="101"/>
    <x v="0"/>
    <s v="CENTER FOR STUDENT MEDIA"/>
    <x v="0"/>
    <n v="1000"/>
    <n v="1000"/>
    <n v="0"/>
    <n v="0"/>
    <n v="0"/>
    <n v="0"/>
    <n v="1000"/>
    <x v="0"/>
    <x v="13"/>
    <x v="0"/>
    <x v="0"/>
    <x v="0"/>
    <n v="52966"/>
    <x v="0"/>
    <x v="2"/>
  </r>
  <r>
    <x v="0"/>
    <x v="0"/>
    <x v="13"/>
    <x v="102"/>
    <x v="0"/>
    <s v="STUDENT GOVERNMENT - SFAC"/>
    <x v="0"/>
    <n v="0"/>
    <n v="171906"/>
    <n v="3622.92"/>
    <n v="3622.92"/>
    <n v="59309.8"/>
    <n v="600"/>
    <n v="-47950.720000000001"/>
    <x v="0"/>
    <x v="14"/>
    <x v="0"/>
    <x v="0"/>
    <x v="0"/>
    <n v="56953"/>
    <x v="0"/>
    <x v="0"/>
  </r>
  <r>
    <x v="0"/>
    <x v="12"/>
    <x v="13"/>
    <x v="103"/>
    <x v="0"/>
    <s v="WEEKS OF WELCOME"/>
    <x v="0"/>
    <n v="17000"/>
    <n v="17000"/>
    <n v="3853.6"/>
    <n v="3853.6"/>
    <n v="0"/>
    <n v="0"/>
    <n v="13146.4"/>
    <x v="0"/>
    <x v="14"/>
    <x v="0"/>
    <x v="0"/>
    <x v="0"/>
    <n v="69402"/>
    <x v="0"/>
    <x v="12"/>
  </r>
  <r>
    <x v="0"/>
    <x v="12"/>
    <x v="13"/>
    <x v="73"/>
    <x v="0"/>
    <s v="CAPITAL RENEWAL"/>
    <x v="0"/>
    <n v="736000"/>
    <n v="736000"/>
    <n v="0"/>
    <n v="0"/>
    <n v="0"/>
    <n v="0"/>
    <n v="736000"/>
    <x v="0"/>
    <x v="15"/>
    <x v="0"/>
    <x v="0"/>
    <x v="0"/>
    <n v="59096"/>
    <x v="0"/>
    <x v="12"/>
  </r>
  <r>
    <x v="0"/>
    <x v="12"/>
    <x v="13"/>
    <x v="104"/>
    <x v="0"/>
    <s v="SC FLOORING RESERVE"/>
    <x v="0"/>
    <n v="75000"/>
    <n v="75000"/>
    <n v="0"/>
    <n v="0"/>
    <n v="0"/>
    <n v="0"/>
    <n v="75000"/>
    <x v="0"/>
    <x v="15"/>
    <x v="0"/>
    <x v="0"/>
    <x v="0"/>
    <n v="60410"/>
    <x v="0"/>
    <x v="12"/>
  </r>
  <r>
    <x v="0"/>
    <x v="12"/>
    <x v="13"/>
    <x v="105"/>
    <x v="0"/>
    <s v="SC FURNITURE RESERVE"/>
    <x v="0"/>
    <n v="65662"/>
    <n v="65662"/>
    <n v="0"/>
    <n v="0"/>
    <n v="0"/>
    <n v="0"/>
    <n v="65662"/>
    <x v="0"/>
    <x v="15"/>
    <x v="0"/>
    <x v="0"/>
    <x v="0"/>
    <n v="60411"/>
    <x v="0"/>
    <x v="12"/>
  </r>
  <r>
    <x v="0"/>
    <x v="12"/>
    <x v="13"/>
    <x v="106"/>
    <x v="0"/>
    <s v="SC A/V RESERVE"/>
    <x v="0"/>
    <n v="75000"/>
    <n v="75000"/>
    <n v="0"/>
    <n v="0"/>
    <n v="0"/>
    <n v="0"/>
    <n v="75000"/>
    <x v="0"/>
    <x v="15"/>
    <x v="0"/>
    <x v="0"/>
    <x v="0"/>
    <n v="64158"/>
    <x v="0"/>
    <x v="12"/>
  </r>
  <r>
    <x v="0"/>
    <x v="12"/>
    <x v="13"/>
    <x v="107"/>
    <x v="0"/>
    <s v="BUILDINGS SERVICES SC FEE FUND"/>
    <x v="0"/>
    <n v="949580"/>
    <n v="949580"/>
    <n v="42791.29"/>
    <n v="42791.29"/>
    <n v="355934.44"/>
    <n v="0"/>
    <n v="550854.27"/>
    <x v="0"/>
    <x v="15"/>
    <x v="0"/>
    <x v="0"/>
    <x v="0"/>
    <n v="37880"/>
    <x v="0"/>
    <x v="12"/>
  </r>
  <r>
    <x v="0"/>
    <x v="12"/>
    <x v="13"/>
    <x v="108"/>
    <x v="0"/>
    <s v="CAT'S BACK - INTERNAL FUNDED"/>
    <x v="0"/>
    <n v="20000"/>
    <n v="20000"/>
    <n v="500"/>
    <n v="500"/>
    <n v="0"/>
    <n v="0"/>
    <n v="19500"/>
    <x v="0"/>
    <x v="14"/>
    <x v="0"/>
    <x v="0"/>
    <x v="0"/>
    <n v="69403"/>
    <x v="0"/>
    <x v="12"/>
  </r>
  <r>
    <x v="0"/>
    <x v="12"/>
    <x v="13"/>
    <x v="109"/>
    <x v="0"/>
    <s v="STUDENT CENTER FEE"/>
    <x v="1"/>
    <n v="-2936471"/>
    <n v="-2936471"/>
    <n v="-1453595"/>
    <n v="-1453595"/>
    <n v="0"/>
    <n v="0"/>
    <n v="-1482876"/>
    <x v="0"/>
    <x v="14"/>
    <x v="0"/>
    <x v="0"/>
    <x v="0"/>
    <n v="12137"/>
    <x v="0"/>
    <x v="12"/>
  </r>
  <r>
    <x v="0"/>
    <x v="12"/>
    <x v="13"/>
    <x v="102"/>
    <x v="0"/>
    <s v="STUDENT GOVERNMENT - SFAC"/>
    <x v="0"/>
    <n v="156324"/>
    <n v="0"/>
    <n v="699.29"/>
    <n v="699.29"/>
    <n v="27319.759999999998"/>
    <n v="0"/>
    <n v="128304.95"/>
    <x v="0"/>
    <x v="14"/>
    <x v="0"/>
    <x v="0"/>
    <x v="0"/>
    <n v="74223"/>
    <x v="0"/>
    <x v="12"/>
  </r>
  <r>
    <x v="0"/>
    <x v="12"/>
    <x v="13"/>
    <x v="110"/>
    <x v="0"/>
    <s v="MARKETING  PROGRAMS"/>
    <x v="0"/>
    <n v="178642"/>
    <n v="178642"/>
    <n v="7186.55"/>
    <n v="7186.55"/>
    <n v="94223.5"/>
    <n v="1610.05"/>
    <n v="75621.899999999994"/>
    <x v="0"/>
    <x v="15"/>
    <x v="0"/>
    <x v="0"/>
    <x v="0"/>
    <n v="69404"/>
    <x v="0"/>
    <x v="12"/>
  </r>
  <r>
    <x v="0"/>
    <x v="12"/>
    <x v="13"/>
    <x v="111"/>
    <x v="0"/>
    <s v="AVP OFFICE - STUDENT LIFE"/>
    <x v="0"/>
    <n v="120000"/>
    <n v="120000"/>
    <n v="2331.7800000000002"/>
    <n v="2331.7800000000002"/>
    <n v="69835.539999999994"/>
    <n v="61.5"/>
    <n v="47771.18"/>
    <x v="0"/>
    <x v="14"/>
    <x v="0"/>
    <x v="0"/>
    <x v="0"/>
    <n v="69405"/>
    <x v="0"/>
    <x v="12"/>
  </r>
  <r>
    <x v="0"/>
    <x v="12"/>
    <x v="13"/>
    <x v="112"/>
    <x v="0"/>
    <s v="SC FEE RESERVE SC FEE FUNDED"/>
    <x v="0"/>
    <n v="971992"/>
    <n v="971992"/>
    <n v="0"/>
    <n v="0"/>
    <n v="0"/>
    <n v="0"/>
    <n v="971992"/>
    <x v="0"/>
    <x v="14"/>
    <x v="0"/>
    <x v="0"/>
    <x v="0"/>
    <n v="37875"/>
    <x v="0"/>
    <x v="12"/>
  </r>
  <r>
    <x v="0"/>
    <x v="12"/>
    <x v="13"/>
    <x v="113"/>
    <x v="0"/>
    <s v="SC TRANSFORMATION PROJECT"/>
    <x v="1"/>
    <n v="-8389917"/>
    <n v="-8389917"/>
    <n v="-4133434"/>
    <n v="-4133434"/>
    <n v="0"/>
    <n v="0"/>
    <n v="-4256483"/>
    <x v="0"/>
    <x v="14"/>
    <x v="0"/>
    <x v="0"/>
    <x v="0"/>
    <n v="45958"/>
    <x v="0"/>
    <x v="12"/>
  </r>
  <r>
    <x v="0"/>
    <x v="12"/>
    <x v="13"/>
    <x v="114"/>
    <x v="0"/>
    <s v="INFORMATION CENTER"/>
    <x v="0"/>
    <n v="272213"/>
    <n v="272213"/>
    <n v="14068.65"/>
    <n v="14068.65"/>
    <n v="346757.18"/>
    <n v="0"/>
    <n v="-88612.83"/>
    <x v="0"/>
    <x v="15"/>
    <x v="0"/>
    <x v="0"/>
    <x v="0"/>
    <n v="52956"/>
    <x v="0"/>
    <x v="12"/>
  </r>
  <r>
    <x v="0"/>
    <x v="12"/>
    <x v="13"/>
    <x v="115"/>
    <x v="0"/>
    <s v="SC SECURITY"/>
    <x v="0"/>
    <n v="138637"/>
    <n v="138637"/>
    <n v="0"/>
    <n v="0"/>
    <n v="0"/>
    <n v="0"/>
    <n v="138637"/>
    <x v="0"/>
    <x v="16"/>
    <x v="0"/>
    <x v="0"/>
    <x v="0"/>
    <n v="73300"/>
    <x v="0"/>
    <x v="12"/>
  </r>
  <r>
    <x v="0"/>
    <x v="12"/>
    <x v="13"/>
    <x v="116"/>
    <x v="0"/>
    <s v="SC IT RESERVE"/>
    <x v="0"/>
    <n v="40000"/>
    <n v="40000"/>
    <n v="0"/>
    <n v="0"/>
    <n v="0"/>
    <n v="0"/>
    <n v="40000"/>
    <x v="0"/>
    <x v="15"/>
    <x v="0"/>
    <x v="0"/>
    <x v="0"/>
    <n v="73959"/>
    <x v="0"/>
    <x v="12"/>
  </r>
  <r>
    <x v="0"/>
    <x v="12"/>
    <x v="13"/>
    <x v="117"/>
    <x v="0"/>
    <s v="SC RESERVATIONS"/>
    <x v="0"/>
    <n v="1200065"/>
    <n v="1200065"/>
    <n v="129378.2"/>
    <n v="129378.2"/>
    <n v="1033323.84"/>
    <n v="11365.49"/>
    <n v="25997.47"/>
    <x v="0"/>
    <x v="17"/>
    <x v="0"/>
    <x v="0"/>
    <x v="0"/>
    <n v="51908"/>
    <x v="0"/>
    <x v="12"/>
  </r>
  <r>
    <x v="0"/>
    <x v="12"/>
    <x v="13"/>
    <x v="118"/>
    <x v="0"/>
    <s v="DEBT SERVICE-STUDENT CENTER"/>
    <x v="0"/>
    <n v="4258289"/>
    <n v="4258289"/>
    <n v="0"/>
    <n v="0"/>
    <n v="0"/>
    <n v="0"/>
    <n v="4258289"/>
    <x v="0"/>
    <x v="14"/>
    <x v="0"/>
    <x v="0"/>
    <x v="0"/>
    <n v="50357"/>
    <x v="0"/>
    <x v="12"/>
  </r>
  <r>
    <x v="0"/>
    <x v="12"/>
    <x v="13"/>
    <x v="119"/>
    <x v="0"/>
    <s v="CREATION STATION"/>
    <x v="0"/>
    <n v="227214"/>
    <n v="227214"/>
    <n v="12481.25"/>
    <n v="12481.25"/>
    <n v="200014.27"/>
    <n v="0"/>
    <n v="14718.48"/>
    <x v="0"/>
    <x v="15"/>
    <x v="0"/>
    <x v="0"/>
    <x v="0"/>
    <n v="69406"/>
    <x v="0"/>
    <x v="12"/>
  </r>
  <r>
    <x v="0"/>
    <x v="5"/>
    <x v="13"/>
    <x v="120"/>
    <x v="0"/>
    <s v="DSA INITIATIVES"/>
    <x v="1"/>
    <n v="181458"/>
    <n v="181458"/>
    <n v="0"/>
    <n v="0"/>
    <n v="0"/>
    <n v="0"/>
    <n v="181458"/>
    <x v="0"/>
    <x v="14"/>
    <x v="0"/>
    <x v="0"/>
    <x v="0"/>
    <n v="63049"/>
    <x v="0"/>
    <x v="5"/>
  </r>
  <r>
    <x v="0"/>
    <x v="5"/>
    <x v="13"/>
    <x v="120"/>
    <x v="0"/>
    <s v="DSA INITIATIVES"/>
    <x v="0"/>
    <n v="112310"/>
    <n v="112310"/>
    <n v="2231.5500000000002"/>
    <n v="2231.5500000000002"/>
    <n v="91933.8"/>
    <n v="13986.62"/>
    <n v="4158.03"/>
    <x v="0"/>
    <x v="14"/>
    <x v="0"/>
    <x v="0"/>
    <x v="0"/>
    <n v="63049"/>
    <x v="0"/>
    <x v="5"/>
  </r>
  <r>
    <x v="0"/>
    <x v="5"/>
    <x v="13"/>
    <x v="121"/>
    <x v="0"/>
    <s v="SC ART FUND"/>
    <x v="1"/>
    <n v="-1000"/>
    <n v="-1000"/>
    <n v="0"/>
    <n v="0"/>
    <n v="0"/>
    <n v="0"/>
    <n v="-1000"/>
    <x v="0"/>
    <x v="15"/>
    <x v="0"/>
    <x v="0"/>
    <x v="0"/>
    <n v="24027"/>
    <x v="0"/>
    <x v="5"/>
  </r>
  <r>
    <x v="0"/>
    <x v="5"/>
    <x v="13"/>
    <x v="121"/>
    <x v="0"/>
    <s v="SC ART FUND"/>
    <x v="0"/>
    <n v="5300"/>
    <n v="5300"/>
    <n v="0"/>
    <n v="0"/>
    <n v="0"/>
    <n v="0"/>
    <n v="5300"/>
    <x v="0"/>
    <x v="15"/>
    <x v="0"/>
    <x v="0"/>
    <x v="0"/>
    <n v="24027"/>
    <x v="0"/>
    <x v="5"/>
  </r>
  <r>
    <x v="0"/>
    <x v="5"/>
    <x v="13"/>
    <x v="122"/>
    <x v="0"/>
    <s v="SC ADMINISTRATION SC GENERATE"/>
    <x v="1"/>
    <n v="-700000"/>
    <n v="-700000"/>
    <n v="0"/>
    <n v="0"/>
    <n v="0"/>
    <n v="0"/>
    <n v="-700000"/>
    <x v="0"/>
    <x v="15"/>
    <x v="0"/>
    <x v="0"/>
    <x v="0"/>
    <n v="17716"/>
    <x v="0"/>
    <x v="5"/>
  </r>
  <r>
    <x v="0"/>
    <x v="5"/>
    <x v="13"/>
    <x v="122"/>
    <x v="0"/>
    <s v="SC ADMINISTRATION SC GENERATE"/>
    <x v="0"/>
    <n v="32860"/>
    <n v="32860"/>
    <n v="27.78"/>
    <n v="27.78"/>
    <n v="313.33"/>
    <n v="2134.09"/>
    <n v="30384.799999999999"/>
    <x v="0"/>
    <x v="15"/>
    <x v="0"/>
    <x v="0"/>
    <x v="0"/>
    <n v="17716"/>
    <x v="0"/>
    <x v="5"/>
  </r>
  <r>
    <x v="0"/>
    <x v="5"/>
    <x v="13"/>
    <x v="123"/>
    <x v="0"/>
    <s v="CREATION STATION SC GENERATED"/>
    <x v="1"/>
    <n v="-135000"/>
    <n v="-135000"/>
    <n v="-15339.05"/>
    <n v="-15339.05"/>
    <n v="0"/>
    <n v="-7838.19"/>
    <n v="-111822.76"/>
    <x v="0"/>
    <x v="15"/>
    <x v="0"/>
    <x v="0"/>
    <x v="0"/>
    <n v="17717"/>
    <x v="0"/>
    <x v="5"/>
  </r>
  <r>
    <x v="0"/>
    <x v="5"/>
    <x v="13"/>
    <x v="123"/>
    <x v="0"/>
    <s v="CREATION STATION SC GENERATED"/>
    <x v="0"/>
    <n v="102720"/>
    <n v="102720"/>
    <n v="-2278.86"/>
    <n v="-2278.86"/>
    <n v="0"/>
    <n v="7341.29"/>
    <n v="97657.57"/>
    <x v="0"/>
    <x v="15"/>
    <x v="0"/>
    <x v="0"/>
    <x v="0"/>
    <n v="17717"/>
    <x v="0"/>
    <x v="5"/>
  </r>
  <r>
    <x v="0"/>
    <x v="5"/>
    <x v="13"/>
    <x v="124"/>
    <x v="0"/>
    <s v="LEISURE SERVICES SC GENERATED"/>
    <x v="1"/>
    <n v="-325000"/>
    <n v="-325000"/>
    <n v="-25902.99"/>
    <n v="-25902.99"/>
    <n v="0"/>
    <n v="-5746.29"/>
    <n v="-293350.71999999997"/>
    <x v="0"/>
    <x v="18"/>
    <x v="0"/>
    <x v="0"/>
    <x v="0"/>
    <n v="10959"/>
    <x v="0"/>
    <x v="5"/>
  </r>
  <r>
    <x v="0"/>
    <x v="5"/>
    <x v="13"/>
    <x v="124"/>
    <x v="0"/>
    <s v="LEISURE SERVICES SC GENERATED"/>
    <x v="0"/>
    <n v="652957"/>
    <n v="652957"/>
    <n v="19010.46"/>
    <n v="19010.46"/>
    <n v="429237.78"/>
    <n v="489.77"/>
    <n v="204218.99"/>
    <x v="0"/>
    <x v="18"/>
    <x v="0"/>
    <x v="0"/>
    <x v="0"/>
    <n v="10959"/>
    <x v="0"/>
    <x v="5"/>
  </r>
  <r>
    <x v="0"/>
    <x v="5"/>
    <x v="13"/>
    <x v="125"/>
    <x v="0"/>
    <s v="EVENTS SERVICES SC GENERATED"/>
    <x v="1"/>
    <n v="-400000"/>
    <n v="-400000"/>
    <n v="-164244.07999999999"/>
    <n v="-164244.07999999999"/>
    <n v="0"/>
    <n v="-6471.5"/>
    <n v="-229284.42"/>
    <x v="0"/>
    <x v="17"/>
    <x v="0"/>
    <x v="0"/>
    <x v="0"/>
    <n v="17721"/>
    <x v="0"/>
    <x v="5"/>
  </r>
  <r>
    <x v="0"/>
    <x v="5"/>
    <x v="13"/>
    <x v="125"/>
    <x v="0"/>
    <s v="EVENTS SERVICES SC GENERATED"/>
    <x v="0"/>
    <n v="36252"/>
    <n v="36252"/>
    <n v="755.7"/>
    <n v="755.7"/>
    <n v="0"/>
    <n v="0"/>
    <n v="35496.300000000003"/>
    <x v="0"/>
    <x v="17"/>
    <x v="0"/>
    <x v="0"/>
    <x v="0"/>
    <n v="17721"/>
    <x v="0"/>
    <x v="5"/>
  </r>
  <r>
    <x v="0"/>
    <x v="5"/>
    <x v="13"/>
    <x v="126"/>
    <x v="0"/>
    <s v="SC FACILITIES SC GENERATED"/>
    <x v="1"/>
    <n v="-465876"/>
    <n v="-465876"/>
    <n v="0"/>
    <n v="0"/>
    <n v="0"/>
    <n v="0"/>
    <n v="-465876"/>
    <x v="0"/>
    <x v="15"/>
    <x v="0"/>
    <x v="0"/>
    <x v="0"/>
    <n v="12981"/>
    <x v="0"/>
    <x v="5"/>
  </r>
  <r>
    <x v="0"/>
    <x v="5"/>
    <x v="13"/>
    <x v="126"/>
    <x v="0"/>
    <s v="SC FACILITIES SC GENERATED"/>
    <x v="0"/>
    <n v="790078"/>
    <n v="790078"/>
    <n v="0"/>
    <n v="0"/>
    <n v="0"/>
    <n v="0"/>
    <n v="790078"/>
    <x v="0"/>
    <x v="15"/>
    <x v="0"/>
    <x v="0"/>
    <x v="0"/>
    <n v="12981"/>
    <x v="0"/>
    <x v="5"/>
  </r>
  <r>
    <x v="0"/>
    <x v="5"/>
    <x v="13"/>
    <x v="102"/>
    <x v="0"/>
    <s v="STUDENT GOVERNMENT - SFAC"/>
    <x v="1"/>
    <n v="-100"/>
    <n v="-100"/>
    <n v="0"/>
    <n v="0"/>
    <n v="0"/>
    <n v="0"/>
    <n v="-100"/>
    <x v="0"/>
    <x v="14"/>
    <x v="0"/>
    <x v="0"/>
    <x v="0"/>
    <n v="70423"/>
    <x v="0"/>
    <x v="5"/>
  </r>
  <r>
    <x v="0"/>
    <x v="5"/>
    <x v="13"/>
    <x v="102"/>
    <x v="0"/>
    <s v="STUDENT GOVERNMENT - SFAC"/>
    <x v="0"/>
    <n v="100"/>
    <n v="100"/>
    <n v="0"/>
    <n v="0"/>
    <n v="0"/>
    <n v="0"/>
    <n v="100"/>
    <x v="0"/>
    <x v="14"/>
    <x v="0"/>
    <x v="0"/>
    <x v="0"/>
    <n v="70423"/>
    <x v="0"/>
    <x v="5"/>
  </r>
  <r>
    <x v="0"/>
    <x v="5"/>
    <x v="13"/>
    <x v="127"/>
    <x v="0"/>
    <s v="SHASTAS CONES &amp; MORE SC GEN"/>
    <x v="1"/>
    <n v="-275000"/>
    <n v="-275000"/>
    <n v="-47954.59"/>
    <n v="-47954.59"/>
    <n v="0"/>
    <n v="-12344.27"/>
    <n v="-214701.14"/>
    <x v="0"/>
    <x v="19"/>
    <x v="0"/>
    <x v="0"/>
    <x v="0"/>
    <n v="36829"/>
    <x v="0"/>
    <x v="5"/>
  </r>
  <r>
    <x v="0"/>
    <x v="5"/>
    <x v="13"/>
    <x v="127"/>
    <x v="0"/>
    <s v="SHASTAS CONES &amp; MORE SC GEN"/>
    <x v="0"/>
    <n v="387941"/>
    <n v="387941"/>
    <n v="13387.17"/>
    <n v="13387.17"/>
    <n v="292173.57"/>
    <n v="11226.8"/>
    <n v="71153.460000000006"/>
    <x v="0"/>
    <x v="19"/>
    <x v="0"/>
    <x v="0"/>
    <x v="0"/>
    <n v="36829"/>
    <x v="0"/>
    <x v="5"/>
  </r>
  <r>
    <x v="0"/>
    <x v="2"/>
    <x v="13"/>
    <x v="128"/>
    <x v="0"/>
    <s v="SC PROGRAMMING SUPPORT"/>
    <x v="1"/>
    <n v="-1500"/>
    <n v="-1500"/>
    <n v="0"/>
    <n v="0"/>
    <n v="0"/>
    <n v="0"/>
    <n v="-1500"/>
    <x v="0"/>
    <x v="15"/>
    <x v="0"/>
    <x v="0"/>
    <x v="0"/>
    <n v="54434"/>
    <x v="0"/>
    <x v="2"/>
  </r>
  <r>
    <x v="0"/>
    <x v="2"/>
    <x v="13"/>
    <x v="128"/>
    <x v="0"/>
    <s v="SC PROGRAMMING SUPPORT"/>
    <x v="0"/>
    <n v="1500"/>
    <n v="1500"/>
    <n v="0"/>
    <n v="0"/>
    <n v="0"/>
    <n v="0"/>
    <n v="1500"/>
    <x v="0"/>
    <x v="15"/>
    <x v="0"/>
    <x v="0"/>
    <x v="0"/>
    <n v="54434"/>
    <x v="0"/>
    <x v="2"/>
  </r>
  <r>
    <x v="0"/>
    <x v="2"/>
    <x v="13"/>
    <x v="129"/>
    <x v="0"/>
    <s v="STUDENT GOV'T ASSOC GIFTS"/>
    <x v="1"/>
    <n v="-100"/>
    <n v="-100"/>
    <n v="0"/>
    <n v="0"/>
    <n v="0"/>
    <n v="0"/>
    <n v="-100"/>
    <x v="0"/>
    <x v="14"/>
    <x v="0"/>
    <x v="0"/>
    <x v="0"/>
    <n v="63960"/>
    <x v="0"/>
    <x v="2"/>
  </r>
  <r>
    <x v="0"/>
    <x v="2"/>
    <x v="13"/>
    <x v="129"/>
    <x v="0"/>
    <s v="STUDENT GOV'T ASSOC GIFTS"/>
    <x v="0"/>
    <n v="100"/>
    <n v="100"/>
    <n v="0"/>
    <n v="0"/>
    <n v="0"/>
    <n v="0"/>
    <n v="100"/>
    <x v="0"/>
    <x v="14"/>
    <x v="0"/>
    <x v="0"/>
    <x v="0"/>
    <n v="63960"/>
    <x v="0"/>
    <x v="2"/>
  </r>
  <r>
    <x v="0"/>
    <x v="15"/>
    <x v="14"/>
    <x v="130"/>
    <x v="0"/>
    <s v="IDC VP STUDENT AFF"/>
    <x v="1"/>
    <n v="-16000"/>
    <n v="-16000"/>
    <n v="0"/>
    <n v="0"/>
    <n v="0"/>
    <n v="0"/>
    <n v="-16000"/>
    <x v="0"/>
    <x v="20"/>
    <x v="0"/>
    <x v="0"/>
    <x v="0"/>
    <n v="60764"/>
    <x v="0"/>
    <x v="14"/>
  </r>
  <r>
    <x v="0"/>
    <x v="15"/>
    <x v="14"/>
    <x v="130"/>
    <x v="0"/>
    <s v="IDC VP STUDENT AFF"/>
    <x v="0"/>
    <n v="16000"/>
    <n v="16000"/>
    <n v="0"/>
    <n v="0"/>
    <n v="0"/>
    <n v="0"/>
    <n v="16000"/>
    <x v="0"/>
    <x v="20"/>
    <x v="0"/>
    <x v="0"/>
    <x v="0"/>
    <n v="60764"/>
    <x v="0"/>
    <x v="14"/>
  </r>
  <r>
    <x v="0"/>
    <x v="13"/>
    <x v="14"/>
    <x v="131"/>
    <x v="0"/>
    <s v="WHEELER CENTER"/>
    <x v="1"/>
    <n v="-100000"/>
    <n v="-100000"/>
    <n v="0"/>
    <n v="0"/>
    <n v="0"/>
    <n v="0"/>
    <n v="-100000"/>
    <x v="0"/>
    <x v="20"/>
    <x v="0"/>
    <x v="0"/>
    <x v="0"/>
    <n v="17637"/>
    <x v="0"/>
    <x v="13"/>
  </r>
  <r>
    <x v="0"/>
    <x v="13"/>
    <x v="14"/>
    <x v="131"/>
    <x v="0"/>
    <s v="WHEELER CENTER"/>
    <x v="0"/>
    <n v="100000"/>
    <n v="100000"/>
    <n v="4919.9399999999996"/>
    <n v="4919.9399999999996"/>
    <n v="0"/>
    <n v="0"/>
    <n v="95080.06"/>
    <x v="0"/>
    <x v="20"/>
    <x v="0"/>
    <x v="0"/>
    <x v="0"/>
    <n v="17637"/>
    <x v="0"/>
    <x v="13"/>
  </r>
  <r>
    <x v="0"/>
    <x v="0"/>
    <x v="14"/>
    <x v="131"/>
    <x v="0"/>
    <s v="WHEELER CENTER"/>
    <x v="0"/>
    <n v="107663"/>
    <n v="561322"/>
    <n v="4266.9799999999996"/>
    <n v="4266.9799999999996"/>
    <n v="293976.68"/>
    <n v="0"/>
    <n v="263078.34000000003"/>
    <x v="0"/>
    <x v="20"/>
    <x v="0"/>
    <x v="0"/>
    <x v="0"/>
    <n v="37841"/>
    <x v="0"/>
    <x v="0"/>
  </r>
  <r>
    <x v="0"/>
    <x v="5"/>
    <x v="14"/>
    <x v="131"/>
    <x v="0"/>
    <s v="WHEELER CENTER"/>
    <x v="1"/>
    <n v="-1500000"/>
    <n v="-1500000"/>
    <n v="-49948.97"/>
    <n v="-49948.97"/>
    <n v="0"/>
    <n v="-3521"/>
    <n v="-1446530.03"/>
    <x v="0"/>
    <x v="20"/>
    <x v="0"/>
    <x v="0"/>
    <x v="0"/>
    <n v="37840"/>
    <x v="0"/>
    <x v="5"/>
  </r>
  <r>
    <x v="0"/>
    <x v="5"/>
    <x v="14"/>
    <x v="131"/>
    <x v="0"/>
    <s v="WHEELER CENTER"/>
    <x v="0"/>
    <n v="1500000"/>
    <n v="1500000"/>
    <n v="77424.72"/>
    <n v="77424.72"/>
    <n v="1043726.86"/>
    <n v="3138.37"/>
    <n v="375710.05"/>
    <x v="0"/>
    <x v="20"/>
    <x v="0"/>
    <x v="0"/>
    <x v="0"/>
    <n v="37840"/>
    <x v="0"/>
    <x v="5"/>
  </r>
  <r>
    <x v="0"/>
    <x v="5"/>
    <x v="14"/>
    <x v="132"/>
    <x v="0"/>
    <s v="CAMERON CENTER"/>
    <x v="1"/>
    <n v="-675000"/>
    <n v="-675000"/>
    <n v="-14333"/>
    <n v="-14333"/>
    <n v="0"/>
    <n v="0"/>
    <n v="-660667"/>
    <x v="0"/>
    <x v="20"/>
    <x v="0"/>
    <x v="0"/>
    <x v="0"/>
    <n v="45965"/>
    <x v="0"/>
    <x v="5"/>
  </r>
  <r>
    <x v="0"/>
    <x v="5"/>
    <x v="14"/>
    <x v="132"/>
    <x v="0"/>
    <s v="CAMERON CENTER"/>
    <x v="0"/>
    <n v="675000"/>
    <n v="675000"/>
    <n v="30815.43"/>
    <n v="30815.43"/>
    <n v="449190.92"/>
    <n v="109.99"/>
    <n v="194883.66"/>
    <x v="0"/>
    <x v="20"/>
    <x v="0"/>
    <x v="0"/>
    <x v="0"/>
    <n v="45965"/>
    <x v="0"/>
    <x v="5"/>
  </r>
  <r>
    <x v="0"/>
    <x v="2"/>
    <x v="14"/>
    <x v="133"/>
    <x v="0"/>
    <s v="OPPORTUNITY FUND  CHILDERN'S L"/>
    <x v="1"/>
    <n v="-10000"/>
    <n v="-10000"/>
    <n v="0"/>
    <n v="0"/>
    <n v="0"/>
    <n v="0"/>
    <n v="-10000"/>
    <x v="0"/>
    <x v="20"/>
    <x v="0"/>
    <x v="0"/>
    <x v="0"/>
    <n v="54433"/>
    <x v="0"/>
    <x v="2"/>
  </r>
  <r>
    <x v="0"/>
    <x v="2"/>
    <x v="14"/>
    <x v="133"/>
    <x v="0"/>
    <s v="OPPORTUNITY FUND  CHILDERN'S L"/>
    <x v="0"/>
    <n v="10000"/>
    <n v="10000"/>
    <n v="0"/>
    <n v="0"/>
    <n v="0"/>
    <n v="0"/>
    <n v="10000"/>
    <x v="0"/>
    <x v="20"/>
    <x v="0"/>
    <x v="0"/>
    <x v="0"/>
    <n v="54433"/>
    <x v="0"/>
    <x v="2"/>
  </r>
  <r>
    <x v="0"/>
    <x v="2"/>
    <x v="14"/>
    <x v="134"/>
    <x v="0"/>
    <s v="GIANT STEPS"/>
    <x v="1"/>
    <n v="-5000"/>
    <n v="-5000"/>
    <n v="0"/>
    <n v="0"/>
    <n v="0"/>
    <n v="0"/>
    <n v="-5000"/>
    <x v="0"/>
    <x v="20"/>
    <x v="0"/>
    <x v="0"/>
    <x v="0"/>
    <n v="17022"/>
    <x v="0"/>
    <x v="2"/>
  </r>
  <r>
    <x v="0"/>
    <x v="2"/>
    <x v="14"/>
    <x v="134"/>
    <x v="0"/>
    <s v="GIANT STEPS"/>
    <x v="0"/>
    <n v="5000"/>
    <n v="5000"/>
    <n v="0"/>
    <n v="0"/>
    <n v="0"/>
    <n v="0"/>
    <n v="5000"/>
    <x v="0"/>
    <x v="20"/>
    <x v="0"/>
    <x v="0"/>
    <x v="0"/>
    <n v="17022"/>
    <x v="0"/>
    <x v="2"/>
  </r>
  <r>
    <x v="0"/>
    <x v="0"/>
    <x v="15"/>
    <x v="135"/>
    <x v="0"/>
    <s v="RELIGION CENTER"/>
    <x v="0"/>
    <n v="232886"/>
    <n v="276722"/>
    <n v="10790.2"/>
    <n v="10790.2"/>
    <n v="222069.85"/>
    <n v="1717.5"/>
    <n v="42144.45"/>
    <x v="0"/>
    <x v="21"/>
    <x v="0"/>
    <x v="0"/>
    <x v="0"/>
    <n v="38755"/>
    <x v="0"/>
    <x v="0"/>
  </r>
  <r>
    <x v="0"/>
    <x v="5"/>
    <x v="15"/>
    <x v="135"/>
    <x v="0"/>
    <s v="RELIGION CENTER"/>
    <x v="1"/>
    <n v="-63511"/>
    <n v="-63511"/>
    <n v="-1140"/>
    <n v="-1140"/>
    <n v="0"/>
    <n v="-100"/>
    <n v="-62271"/>
    <x v="0"/>
    <x v="21"/>
    <x v="0"/>
    <x v="0"/>
    <x v="0"/>
    <n v="13077"/>
    <x v="0"/>
    <x v="5"/>
  </r>
  <r>
    <x v="0"/>
    <x v="5"/>
    <x v="15"/>
    <x v="135"/>
    <x v="0"/>
    <s v="RELIGION CENTER"/>
    <x v="0"/>
    <n v="63511"/>
    <n v="63511"/>
    <n v="1996.39"/>
    <n v="1996.39"/>
    <n v="66.5"/>
    <n v="748.58"/>
    <n v="60699.53"/>
    <x v="0"/>
    <x v="21"/>
    <x v="0"/>
    <x v="0"/>
    <x v="0"/>
    <n v="13077"/>
    <x v="0"/>
    <x v="5"/>
  </r>
  <r>
    <x v="0"/>
    <x v="2"/>
    <x v="15"/>
    <x v="136"/>
    <x v="0"/>
    <s v="A.D. BRUCE DEVELOPMENT FUND"/>
    <x v="1"/>
    <n v="-3000"/>
    <n v="-3000"/>
    <n v="0"/>
    <n v="0"/>
    <n v="0"/>
    <n v="0"/>
    <n v="-3000"/>
    <x v="0"/>
    <x v="21"/>
    <x v="0"/>
    <x v="0"/>
    <x v="0"/>
    <n v="54424"/>
    <x v="0"/>
    <x v="2"/>
  </r>
  <r>
    <x v="0"/>
    <x v="2"/>
    <x v="15"/>
    <x v="136"/>
    <x v="0"/>
    <s v="A.D. BRUCE DEVELOPMENT FUND"/>
    <x v="0"/>
    <n v="3000"/>
    <n v="3000"/>
    <n v="0"/>
    <n v="0"/>
    <n v="0"/>
    <n v="0"/>
    <n v="3000"/>
    <x v="0"/>
    <x v="21"/>
    <x v="0"/>
    <x v="0"/>
    <x v="0"/>
    <n v="54424"/>
    <x v="0"/>
    <x v="2"/>
  </r>
  <r>
    <x v="0"/>
    <x v="11"/>
    <x v="15"/>
    <x v="137"/>
    <x v="0"/>
    <s v="ROCKWELL FOUNDATION"/>
    <x v="1"/>
    <n v="-24861"/>
    <n v="-24861"/>
    <n v="0"/>
    <n v="0"/>
    <n v="0"/>
    <n v="0"/>
    <n v="-24861"/>
    <x v="0"/>
    <x v="21"/>
    <x v="0"/>
    <x v="0"/>
    <x v="0"/>
    <n v="48314"/>
    <x v="0"/>
    <x v="11"/>
  </r>
  <r>
    <x v="0"/>
    <x v="11"/>
    <x v="15"/>
    <x v="137"/>
    <x v="0"/>
    <s v="ROCKWELL FOUNDATION"/>
    <x v="0"/>
    <n v="24861"/>
    <n v="24861"/>
    <n v="0"/>
    <n v="0"/>
    <n v="0"/>
    <n v="0"/>
    <n v="24861"/>
    <x v="0"/>
    <x v="21"/>
    <x v="0"/>
    <x v="0"/>
    <x v="0"/>
    <n v="48314"/>
    <x v="0"/>
    <x v="11"/>
  </r>
  <r>
    <x v="0"/>
    <x v="0"/>
    <x v="16"/>
    <x v="138"/>
    <x v="0"/>
    <s v="WELLNESS"/>
    <x v="1"/>
    <n v="0"/>
    <n v="0"/>
    <n v="0"/>
    <n v="0"/>
    <n v="0"/>
    <n v="-70"/>
    <n v="70"/>
    <x v="0"/>
    <x v="22"/>
    <x v="0"/>
    <x v="0"/>
    <x v="0"/>
    <n v="52312"/>
    <x v="0"/>
    <x v="0"/>
  </r>
  <r>
    <x v="0"/>
    <x v="0"/>
    <x v="16"/>
    <x v="138"/>
    <x v="0"/>
    <s v="WELLNESS"/>
    <x v="0"/>
    <n v="572531"/>
    <n v="572531"/>
    <n v="33483.61"/>
    <n v="33483.61"/>
    <n v="372331.82"/>
    <n v="0"/>
    <n v="166715.57"/>
    <x v="0"/>
    <x v="22"/>
    <x v="0"/>
    <x v="0"/>
    <x v="0"/>
    <n v="52312"/>
    <x v="0"/>
    <x v="0"/>
  </r>
  <r>
    <x v="0"/>
    <x v="5"/>
    <x v="16"/>
    <x v="139"/>
    <x v="0"/>
    <s v="MIP PROGRAM"/>
    <x v="1"/>
    <n v="-1590"/>
    <n v="-1590"/>
    <n v="0"/>
    <n v="0"/>
    <n v="0"/>
    <n v="0"/>
    <n v="-1590"/>
    <x v="0"/>
    <x v="22"/>
    <x v="0"/>
    <x v="0"/>
    <x v="0"/>
    <n v="52313"/>
    <x v="0"/>
    <x v="5"/>
  </r>
  <r>
    <x v="0"/>
    <x v="5"/>
    <x v="16"/>
    <x v="139"/>
    <x v="0"/>
    <s v="MIP PROGRAM"/>
    <x v="0"/>
    <n v="1590"/>
    <n v="1590"/>
    <n v="0"/>
    <n v="0"/>
    <n v="0"/>
    <n v="0"/>
    <n v="1590"/>
    <x v="0"/>
    <x v="22"/>
    <x v="0"/>
    <x v="0"/>
    <x v="0"/>
    <n v="52313"/>
    <x v="0"/>
    <x v="5"/>
  </r>
  <r>
    <x v="0"/>
    <x v="2"/>
    <x v="16"/>
    <x v="140"/>
    <x v="0"/>
    <s v="WELLNESS INCOME"/>
    <x v="1"/>
    <n v="-1000"/>
    <n v="-1000"/>
    <n v="0"/>
    <n v="0"/>
    <n v="0"/>
    <n v="0"/>
    <n v="-1000"/>
    <x v="0"/>
    <x v="22"/>
    <x v="0"/>
    <x v="0"/>
    <x v="0"/>
    <n v="52310"/>
    <x v="0"/>
    <x v="2"/>
  </r>
  <r>
    <x v="0"/>
    <x v="2"/>
    <x v="16"/>
    <x v="140"/>
    <x v="0"/>
    <s v="WELLNESS INCOME"/>
    <x v="0"/>
    <n v="1000"/>
    <n v="1000"/>
    <n v="0"/>
    <n v="0"/>
    <n v="0"/>
    <n v="0"/>
    <n v="1000"/>
    <x v="0"/>
    <x v="22"/>
    <x v="0"/>
    <x v="0"/>
    <x v="0"/>
    <n v="52310"/>
    <x v="0"/>
    <x v="2"/>
  </r>
  <r>
    <x v="0"/>
    <x v="0"/>
    <x v="17"/>
    <x v="141"/>
    <x v="0"/>
    <s v="CENTER FOR FRATERNITY &amp; SORORI"/>
    <x v="0"/>
    <n v="363968"/>
    <n v="24645"/>
    <n v="20424.77"/>
    <n v="20424.77"/>
    <n v="234876.09"/>
    <n v="1336.5"/>
    <n v="131975.64000000001"/>
    <x v="0"/>
    <x v="23"/>
    <x v="0"/>
    <x v="0"/>
    <x v="0"/>
    <n v="46838"/>
    <x v="0"/>
    <x v="0"/>
  </r>
  <r>
    <x v="0"/>
    <x v="5"/>
    <x v="17"/>
    <x v="142"/>
    <x v="0"/>
    <s v="CFSL"/>
    <x v="1"/>
    <n v="-2200"/>
    <n v="-2200"/>
    <n v="0"/>
    <n v="0"/>
    <n v="0"/>
    <n v="0"/>
    <n v="-2200"/>
    <x v="0"/>
    <x v="23"/>
    <x v="0"/>
    <x v="0"/>
    <x v="0"/>
    <n v="46863"/>
    <x v="0"/>
    <x v="5"/>
  </r>
  <r>
    <x v="0"/>
    <x v="5"/>
    <x v="17"/>
    <x v="142"/>
    <x v="0"/>
    <s v="CFSL"/>
    <x v="0"/>
    <n v="2200"/>
    <n v="2200"/>
    <n v="0"/>
    <n v="0"/>
    <n v="0"/>
    <n v="0"/>
    <n v="2200"/>
    <x v="0"/>
    <x v="23"/>
    <x v="0"/>
    <x v="0"/>
    <x v="0"/>
    <n v="46863"/>
    <x v="0"/>
    <x v="5"/>
  </r>
  <r>
    <x v="0"/>
    <x v="5"/>
    <x v="17"/>
    <x v="143"/>
    <x v="0"/>
    <s v="CFSL SALES &amp; SERVICES"/>
    <x v="1"/>
    <n v="-1500"/>
    <n v="-1500"/>
    <n v="0"/>
    <n v="0"/>
    <n v="0"/>
    <n v="0"/>
    <n v="-1500"/>
    <x v="0"/>
    <x v="23"/>
    <x v="0"/>
    <x v="0"/>
    <x v="0"/>
    <n v="48793"/>
    <x v="0"/>
    <x v="5"/>
  </r>
  <r>
    <x v="0"/>
    <x v="5"/>
    <x v="17"/>
    <x v="143"/>
    <x v="0"/>
    <s v="CFSL SALES &amp; SERVICES"/>
    <x v="0"/>
    <n v="1500"/>
    <n v="1500"/>
    <n v="0"/>
    <n v="0"/>
    <n v="0"/>
    <n v="0"/>
    <n v="1500"/>
    <x v="0"/>
    <x v="23"/>
    <x v="0"/>
    <x v="0"/>
    <x v="0"/>
    <n v="48793"/>
    <x v="0"/>
    <x v="5"/>
  </r>
  <r>
    <x v="0"/>
    <x v="2"/>
    <x v="17"/>
    <x v="144"/>
    <x v="0"/>
    <s v="FRATERNITY &amp; SORORITY LEADERSH"/>
    <x v="1"/>
    <n v="-1000"/>
    <n v="-1000"/>
    <n v="0"/>
    <n v="0"/>
    <n v="0"/>
    <n v="0"/>
    <n v="-1000"/>
    <x v="0"/>
    <x v="23"/>
    <x v="0"/>
    <x v="0"/>
    <x v="0"/>
    <n v="54432"/>
    <x v="0"/>
    <x v="2"/>
  </r>
  <r>
    <x v="0"/>
    <x v="2"/>
    <x v="17"/>
    <x v="144"/>
    <x v="0"/>
    <s v="FRATERNITY &amp; SORORITY LEADERSH"/>
    <x v="0"/>
    <n v="1000"/>
    <n v="1000"/>
    <n v="0"/>
    <n v="0"/>
    <n v="0"/>
    <n v="0"/>
    <n v="1000"/>
    <x v="0"/>
    <x v="23"/>
    <x v="0"/>
    <x v="0"/>
    <x v="0"/>
    <n v="54432"/>
    <x v="0"/>
    <x v="2"/>
  </r>
  <r>
    <x v="0"/>
    <x v="11"/>
    <x v="17"/>
    <x v="145"/>
    <x v="0"/>
    <s v="TKE STUDENT CONFERENCE"/>
    <x v="1"/>
    <n v="-700"/>
    <n v="-700"/>
    <n v="0"/>
    <n v="0"/>
    <n v="0"/>
    <n v="0"/>
    <n v="-700"/>
    <x v="0"/>
    <x v="23"/>
    <x v="0"/>
    <x v="0"/>
    <x v="0"/>
    <n v="47212"/>
    <x v="0"/>
    <x v="11"/>
  </r>
  <r>
    <x v="0"/>
    <x v="11"/>
    <x v="17"/>
    <x v="145"/>
    <x v="0"/>
    <s v="TKE STUDENT CONFERENCE"/>
    <x v="0"/>
    <n v="700"/>
    <n v="700"/>
    <n v="0"/>
    <n v="0"/>
    <n v="0"/>
    <n v="0"/>
    <n v="700"/>
    <x v="0"/>
    <x v="23"/>
    <x v="0"/>
    <x v="0"/>
    <x v="0"/>
    <n v="47212"/>
    <x v="0"/>
    <x v="11"/>
  </r>
  <r>
    <x v="0"/>
    <x v="0"/>
    <x v="18"/>
    <x v="146"/>
    <x v="0"/>
    <s v="CTR STU ADVOCACY&amp;COMMUNITY"/>
    <x v="0"/>
    <n v="0"/>
    <n v="0"/>
    <n v="1415.06"/>
    <n v="1415.06"/>
    <n v="3381.51"/>
    <n v="0"/>
    <n v="-4796.57"/>
    <x v="0"/>
    <x v="14"/>
    <x v="0"/>
    <x v="0"/>
    <x v="0"/>
    <n v="55626"/>
    <x v="0"/>
    <x v="0"/>
  </r>
  <r>
    <x v="0"/>
    <x v="16"/>
    <x v="19"/>
    <x v="147"/>
    <x v="0"/>
    <s v="UNIV SERVICES FEE"/>
    <x v="1"/>
    <n v="-3578"/>
    <n v="-3578"/>
    <n v="0"/>
    <n v="0"/>
    <n v="0"/>
    <n v="0"/>
    <n v="-3578"/>
    <x v="0"/>
    <x v="13"/>
    <x v="0"/>
    <x v="0"/>
    <x v="0"/>
    <n v="54781"/>
    <x v="0"/>
    <x v="15"/>
  </r>
  <r>
    <x v="0"/>
    <x v="16"/>
    <x v="19"/>
    <x v="147"/>
    <x v="0"/>
    <s v="UNIV SERVICES FEE"/>
    <x v="0"/>
    <n v="36420"/>
    <n v="36420"/>
    <n v="35000"/>
    <n v="35000"/>
    <n v="0"/>
    <n v="0"/>
    <n v="1420"/>
    <x v="0"/>
    <x v="13"/>
    <x v="0"/>
    <x v="0"/>
    <x v="0"/>
    <n v="54781"/>
    <x v="0"/>
    <x v="15"/>
  </r>
  <r>
    <x v="0"/>
    <x v="0"/>
    <x v="19"/>
    <x v="148"/>
    <x v="0"/>
    <s v="STUDENT AFFAIRS IT"/>
    <x v="0"/>
    <n v="1002038"/>
    <n v="1021330"/>
    <n v="101358.66"/>
    <n v="101358.66"/>
    <n v="772085.56"/>
    <n v="0"/>
    <n v="147885.78"/>
    <x v="0"/>
    <x v="13"/>
    <x v="0"/>
    <x v="0"/>
    <x v="0"/>
    <n v="56162"/>
    <x v="0"/>
    <x v="0"/>
  </r>
  <r>
    <x v="0"/>
    <x v="5"/>
    <x v="19"/>
    <x v="149"/>
    <x v="0"/>
    <s v="DSA IT REVENUE"/>
    <x v="1"/>
    <n v="-6000"/>
    <n v="-6000"/>
    <n v="-6000"/>
    <n v="-6000"/>
    <n v="0"/>
    <n v="0"/>
    <n v="0"/>
    <x v="0"/>
    <x v="13"/>
    <x v="0"/>
    <x v="0"/>
    <x v="0"/>
    <n v="71696"/>
    <x v="0"/>
    <x v="5"/>
  </r>
  <r>
    <x v="0"/>
    <x v="5"/>
    <x v="19"/>
    <x v="149"/>
    <x v="0"/>
    <s v="DSA IT REVENUE"/>
    <x v="0"/>
    <n v="6000"/>
    <n v="6000"/>
    <n v="0"/>
    <n v="0"/>
    <n v="0"/>
    <n v="0"/>
    <n v="6000"/>
    <x v="0"/>
    <x v="13"/>
    <x v="0"/>
    <x v="0"/>
    <x v="0"/>
    <n v="71696"/>
    <x v="0"/>
    <x v="5"/>
  </r>
  <r>
    <x v="0"/>
    <x v="3"/>
    <x v="20"/>
    <x v="150"/>
    <x v="0"/>
    <s v="UH FOOD PANTRY"/>
    <x v="0"/>
    <n v="46250"/>
    <n v="46250"/>
    <n v="0"/>
    <n v="0"/>
    <n v="0"/>
    <n v="0"/>
    <n v="46250"/>
    <x v="0"/>
    <x v="24"/>
    <x v="0"/>
    <x v="0"/>
    <x v="0"/>
    <n v="73245"/>
    <x v="0"/>
    <x v="3"/>
  </r>
  <r>
    <x v="0"/>
    <x v="0"/>
    <x v="20"/>
    <x v="151"/>
    <x v="0"/>
    <s v="CTR STU ADVOCACY&amp;COMMUNITY"/>
    <x v="0"/>
    <n v="401405"/>
    <n v="77836"/>
    <n v="45632.95"/>
    <n v="45632.95"/>
    <n v="417937.85"/>
    <n v="17088.169999999998"/>
    <n v="-1417.97"/>
    <x v="0"/>
    <x v="24"/>
    <x v="0"/>
    <x v="0"/>
    <x v="0"/>
    <n v="55090"/>
    <x v="0"/>
    <x v="0"/>
  </r>
  <r>
    <x v="0"/>
    <x v="0"/>
    <x v="20"/>
    <x v="152"/>
    <x v="0"/>
    <s v="COUGAR CUPBOARD"/>
    <x v="0"/>
    <n v="89317"/>
    <n v="89317"/>
    <n v="117.16"/>
    <n v="117.16"/>
    <n v="0"/>
    <n v="0"/>
    <n v="89199.84"/>
    <x v="0"/>
    <x v="24"/>
    <x v="0"/>
    <x v="0"/>
    <x v="0"/>
    <n v="73227"/>
    <x v="0"/>
    <x v="0"/>
  </r>
  <r>
    <x v="0"/>
    <x v="12"/>
    <x v="20"/>
    <x v="151"/>
    <x v="0"/>
    <s v="CTR STU ADVOCACY&amp;COMMUNITY"/>
    <x v="0"/>
    <n v="170072"/>
    <n v="170072"/>
    <n v="0"/>
    <n v="0"/>
    <n v="0"/>
    <n v="0"/>
    <n v="170072"/>
    <x v="0"/>
    <x v="24"/>
    <x v="0"/>
    <x v="0"/>
    <x v="0"/>
    <n v="74225"/>
    <x v="0"/>
    <x v="12"/>
  </r>
  <r>
    <x v="0"/>
    <x v="5"/>
    <x v="20"/>
    <x v="151"/>
    <x v="0"/>
    <s v="CTR STU ADVOCACY&amp;COMMUNITY"/>
    <x v="1"/>
    <n v="-100"/>
    <n v="-100"/>
    <n v="0"/>
    <n v="0"/>
    <n v="0"/>
    <n v="0"/>
    <n v="-100"/>
    <x v="0"/>
    <x v="24"/>
    <x v="0"/>
    <x v="0"/>
    <x v="0"/>
    <n v="63577"/>
    <x v="0"/>
    <x v="5"/>
  </r>
  <r>
    <x v="0"/>
    <x v="5"/>
    <x v="20"/>
    <x v="151"/>
    <x v="0"/>
    <s v="CTR STU ADVOCACY&amp;COMMUNITY"/>
    <x v="0"/>
    <n v="100"/>
    <n v="100"/>
    <n v="0"/>
    <n v="0"/>
    <n v="0"/>
    <n v="0"/>
    <n v="100"/>
    <x v="0"/>
    <x v="24"/>
    <x v="0"/>
    <x v="0"/>
    <x v="0"/>
    <n v="63577"/>
    <x v="0"/>
    <x v="5"/>
  </r>
  <r>
    <x v="0"/>
    <x v="1"/>
    <x v="20"/>
    <x v="153"/>
    <x v="0"/>
    <s v="JACOBS MEMORIAL SCH ENDOW"/>
    <x v="1"/>
    <n v="-2618"/>
    <n v="-2618"/>
    <n v="0"/>
    <n v="0"/>
    <n v="0"/>
    <n v="0"/>
    <n v="-2618"/>
    <x v="0"/>
    <x v="24"/>
    <x v="0"/>
    <x v="0"/>
    <x v="0"/>
    <n v="63585"/>
    <x v="0"/>
    <x v="1"/>
  </r>
  <r>
    <x v="0"/>
    <x v="1"/>
    <x v="20"/>
    <x v="153"/>
    <x v="0"/>
    <s v="JACOBS MEMORIAL SCH ENDOW"/>
    <x v="0"/>
    <n v="2618"/>
    <n v="2618"/>
    <n v="0"/>
    <n v="0"/>
    <n v="0"/>
    <n v="0"/>
    <n v="2618"/>
    <x v="0"/>
    <x v="24"/>
    <x v="0"/>
    <x v="0"/>
    <x v="0"/>
    <n v="63585"/>
    <x v="0"/>
    <x v="1"/>
  </r>
  <r>
    <x v="0"/>
    <x v="2"/>
    <x v="20"/>
    <x v="154"/>
    <x v="0"/>
    <s v="CTR STU ADVOCACY&amp;COMMUNITY"/>
    <x v="1"/>
    <n v="-3600"/>
    <n v="-3600"/>
    <n v="0"/>
    <n v="0"/>
    <n v="0"/>
    <n v="0"/>
    <n v="-3600"/>
    <x v="0"/>
    <x v="24"/>
    <x v="0"/>
    <x v="0"/>
    <x v="0"/>
    <n v="48640"/>
    <x v="0"/>
    <x v="2"/>
  </r>
  <r>
    <x v="0"/>
    <x v="2"/>
    <x v="20"/>
    <x v="154"/>
    <x v="0"/>
    <s v="CTR STU ADVOCACY&amp;COMMUNITY"/>
    <x v="0"/>
    <n v="3600"/>
    <n v="3600"/>
    <n v="0"/>
    <n v="0"/>
    <n v="0"/>
    <n v="0"/>
    <n v="3600"/>
    <x v="0"/>
    <x v="24"/>
    <x v="0"/>
    <x v="0"/>
    <x v="0"/>
    <n v="48640"/>
    <x v="0"/>
    <x v="2"/>
  </r>
  <r>
    <x v="0"/>
    <x v="2"/>
    <x v="20"/>
    <x v="155"/>
    <x v="0"/>
    <s v="FRIENDS STU ADVOCACY&amp;COMMUNITY"/>
    <x v="1"/>
    <n v="-7050"/>
    <n v="-7050"/>
    <n v="0"/>
    <n v="0"/>
    <n v="0"/>
    <n v="0"/>
    <n v="-7050"/>
    <x v="0"/>
    <x v="24"/>
    <x v="0"/>
    <x v="0"/>
    <x v="0"/>
    <n v="49488"/>
    <x v="0"/>
    <x v="2"/>
  </r>
  <r>
    <x v="0"/>
    <x v="2"/>
    <x v="20"/>
    <x v="155"/>
    <x v="0"/>
    <s v="FRIENDS STU ADVOCACY&amp;COMMUNITY"/>
    <x v="0"/>
    <n v="7050"/>
    <n v="7050"/>
    <n v="0"/>
    <n v="0"/>
    <n v="0"/>
    <n v="0"/>
    <n v="7050"/>
    <x v="0"/>
    <x v="24"/>
    <x v="0"/>
    <x v="0"/>
    <x v="0"/>
    <n v="49488"/>
    <x v="0"/>
    <x v="2"/>
  </r>
  <r>
    <x v="0"/>
    <x v="2"/>
    <x v="20"/>
    <x v="150"/>
    <x v="0"/>
    <s v="UH FOOD PANTRY"/>
    <x v="1"/>
    <n v="-1000"/>
    <n v="-1000"/>
    <n v="0"/>
    <n v="0"/>
    <n v="0"/>
    <n v="0"/>
    <n v="-1000"/>
    <x v="0"/>
    <x v="24"/>
    <x v="0"/>
    <x v="0"/>
    <x v="0"/>
    <n v="73246"/>
    <x v="0"/>
    <x v="2"/>
  </r>
  <r>
    <x v="0"/>
    <x v="2"/>
    <x v="20"/>
    <x v="150"/>
    <x v="0"/>
    <s v="UH FOOD PANTRY"/>
    <x v="0"/>
    <n v="1000"/>
    <n v="1000"/>
    <n v="0"/>
    <n v="0"/>
    <n v="0"/>
    <n v="0"/>
    <n v="1000"/>
    <x v="0"/>
    <x v="24"/>
    <x v="0"/>
    <x v="0"/>
    <x v="0"/>
    <n v="73246"/>
    <x v="0"/>
    <x v="2"/>
  </r>
  <r>
    <x v="0"/>
    <x v="2"/>
    <x v="20"/>
    <x v="156"/>
    <x v="0"/>
    <s v="TDECU SUPPORT- COUGAR CUPBOARD"/>
    <x v="1"/>
    <n v="-20000"/>
    <n v="-20000"/>
    <n v="0"/>
    <n v="0"/>
    <n v="0"/>
    <n v="0"/>
    <n v="-20000"/>
    <x v="0"/>
    <x v="24"/>
    <x v="0"/>
    <x v="0"/>
    <x v="0"/>
    <n v="73247"/>
    <x v="0"/>
    <x v="2"/>
  </r>
  <r>
    <x v="0"/>
    <x v="2"/>
    <x v="20"/>
    <x v="156"/>
    <x v="0"/>
    <s v="TDECU SUPPORT- COUGAR CUPBOARD"/>
    <x v="0"/>
    <n v="20000"/>
    <n v="20000"/>
    <n v="0"/>
    <n v="0"/>
    <n v="0"/>
    <n v="0"/>
    <n v="20000"/>
    <x v="0"/>
    <x v="24"/>
    <x v="0"/>
    <x v="0"/>
    <x v="0"/>
    <n v="73247"/>
    <x v="0"/>
    <x v="2"/>
  </r>
  <r>
    <x v="0"/>
    <x v="10"/>
    <x v="21"/>
    <x v="157"/>
    <x v="0"/>
    <s v="WOMEN'S RESOURCE CENTER"/>
    <x v="0"/>
    <n v="46780"/>
    <n v="46780"/>
    <n v="3891.33"/>
    <n v="3891.33"/>
    <n v="42857.94"/>
    <n v="0"/>
    <n v="30.73"/>
    <x v="0"/>
    <x v="25"/>
    <x v="0"/>
    <x v="0"/>
    <x v="0"/>
    <n v="69171"/>
    <x v="0"/>
    <x v="10"/>
  </r>
  <r>
    <x v="0"/>
    <x v="3"/>
    <x v="21"/>
    <x v="157"/>
    <x v="0"/>
    <s v="WOMEN'S RESOURCE CENTER"/>
    <x v="0"/>
    <n v="227607"/>
    <n v="227607"/>
    <n v="8640.2900000000009"/>
    <n v="8640.2900000000009"/>
    <n v="94724.94"/>
    <n v="0"/>
    <n v="124241.77"/>
    <x v="0"/>
    <x v="25"/>
    <x v="0"/>
    <x v="0"/>
    <x v="0"/>
    <n v="48638"/>
    <x v="0"/>
    <x v="3"/>
  </r>
  <r>
    <x v="0"/>
    <x v="0"/>
    <x v="21"/>
    <x v="158"/>
    <x v="0"/>
    <s v="WOMEN &amp; GENDER RESOURCE CENTER"/>
    <x v="1"/>
    <n v="0"/>
    <n v="0"/>
    <n v="0"/>
    <n v="0"/>
    <n v="0"/>
    <n v="0"/>
    <n v="0"/>
    <x v="0"/>
    <x v="25"/>
    <x v="0"/>
    <x v="0"/>
    <x v="0"/>
    <n v="64233"/>
    <x v="0"/>
    <x v="0"/>
  </r>
  <r>
    <x v="0"/>
    <x v="0"/>
    <x v="21"/>
    <x v="158"/>
    <x v="0"/>
    <s v="WOMEN &amp; GENDER RESOURCE CENTER"/>
    <x v="0"/>
    <n v="56994"/>
    <n v="103104"/>
    <n v="90.2"/>
    <n v="90.2"/>
    <n v="0"/>
    <n v="95.2"/>
    <n v="102918.6"/>
    <x v="0"/>
    <x v="25"/>
    <x v="0"/>
    <x v="0"/>
    <x v="0"/>
    <n v="64233"/>
    <x v="0"/>
    <x v="0"/>
  </r>
  <r>
    <x v="0"/>
    <x v="2"/>
    <x v="21"/>
    <x v="159"/>
    <x v="0"/>
    <s v="WRC RESOURCE CENTER"/>
    <x v="1"/>
    <n v="-500"/>
    <n v="-500"/>
    <n v="0"/>
    <n v="0"/>
    <n v="0"/>
    <n v="0"/>
    <n v="-500"/>
    <x v="0"/>
    <x v="25"/>
    <x v="0"/>
    <x v="0"/>
    <x v="0"/>
    <n v="48637"/>
    <x v="0"/>
    <x v="2"/>
  </r>
  <r>
    <x v="0"/>
    <x v="2"/>
    <x v="21"/>
    <x v="159"/>
    <x v="0"/>
    <s v="WRC RESOURCE CENTER"/>
    <x v="0"/>
    <n v="500"/>
    <n v="500"/>
    <n v="0"/>
    <n v="0"/>
    <n v="0"/>
    <n v="0"/>
    <n v="500"/>
    <x v="0"/>
    <x v="25"/>
    <x v="0"/>
    <x v="0"/>
    <x v="0"/>
    <n v="48637"/>
    <x v="0"/>
    <x v="2"/>
  </r>
  <r>
    <x v="0"/>
    <x v="2"/>
    <x v="21"/>
    <x v="160"/>
    <x v="0"/>
    <s v="WOMEN'S RESOURCE CENTER DEVELO"/>
    <x v="1"/>
    <n v="-3000"/>
    <n v="-3000"/>
    <n v="0"/>
    <n v="0"/>
    <n v="0"/>
    <n v="0"/>
    <n v="-3000"/>
    <x v="0"/>
    <x v="25"/>
    <x v="0"/>
    <x v="0"/>
    <x v="0"/>
    <n v="54429"/>
    <x v="0"/>
    <x v="2"/>
  </r>
  <r>
    <x v="0"/>
    <x v="2"/>
    <x v="21"/>
    <x v="160"/>
    <x v="0"/>
    <s v="WOMEN'S RESOURCE CENTER DEVELO"/>
    <x v="0"/>
    <n v="3000"/>
    <n v="3000"/>
    <n v="0"/>
    <n v="0"/>
    <n v="0"/>
    <n v="0"/>
    <n v="3000"/>
    <x v="0"/>
    <x v="25"/>
    <x v="0"/>
    <x v="0"/>
    <x v="0"/>
    <n v="54429"/>
    <x v="0"/>
    <x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B09161D-CB8F-470C-A4C9-D22EABF33ED8}" name="PivotTable80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6" indent="0" outline="1" outlineData="1" multipleFieldFilters="0">
  <location ref="A18:B22" firstHeaderRow="1" firstDataRow="1" firstDataCol="1" rowPageCount="3" colPageCount="1"/>
  <pivotFields count="22">
    <pivotField showAll="0"/>
    <pivotField showAll="0"/>
    <pivotField axis="axisPage" multipleItemSelectionAllowed="1" showAll="0">
      <items count="25">
        <item h="1" x="0"/>
        <item h="1" x="1"/>
        <item h="1" x="2"/>
        <item h="1" x="3"/>
        <item h="1" x="4"/>
        <item h="1" x="5"/>
        <item h="1" x="6"/>
        <item h="1" m="1" x="23"/>
        <item h="1" x="7"/>
        <item h="1" x="8"/>
        <item h="1" x="9"/>
        <item x="10"/>
        <item h="1" x="11"/>
        <item h="1" x="12"/>
        <item h="1" x="13"/>
        <item h="1" x="14"/>
        <item h="1" m="1" x="22"/>
        <item h="1" x="15"/>
        <item h="1" x="16"/>
        <item h="1" x="17"/>
        <item h="1" x="18"/>
        <item h="1" x="19"/>
        <item h="1" x="20"/>
        <item h="1" x="21"/>
        <item t="default"/>
      </items>
    </pivotField>
    <pivotField axis="axisPage" multipleItemSelectionAllowed="1" showAll="0">
      <items count="162">
        <item h="1" x="26"/>
        <item h="1" x="130"/>
        <item h="1" x="95"/>
        <item h="1" x="154"/>
        <item h="1" x="159"/>
        <item h="1" x="155"/>
        <item h="1" x="40"/>
        <item h="1" x="101"/>
        <item h="1" x="136"/>
        <item h="1" x="32"/>
        <item h="1" x="68"/>
        <item h="1" x="160"/>
        <item h="1" x="43"/>
        <item h="1" x="69"/>
        <item h="1" x="144"/>
        <item h="1" x="133"/>
        <item h="1" x="128"/>
        <item h="1" x="44"/>
        <item h="1" x="5"/>
        <item h="1" x="56"/>
        <item h="1" x="20"/>
        <item h="1" x="129"/>
        <item h="1" x="7"/>
        <item h="1" x="21"/>
        <item h="1" x="150"/>
        <item h="1" x="22"/>
        <item h="1" x="2"/>
        <item h="1" x="3"/>
        <item h="1" x="156"/>
        <item h="1" x="50"/>
        <item h="1" x="8"/>
        <item h="1" x="147"/>
        <item h="1" x="9"/>
        <item h="1" x="29"/>
        <item h="1" x="30"/>
        <item h="1" x="34"/>
        <item h="1" x="17"/>
        <item h="1" x="38"/>
        <item h="1" x="134"/>
        <item h="1" x="16"/>
        <item h="1" x="23"/>
        <item h="1" x="70"/>
        <item h="1" x="54"/>
        <item h="1" x="48"/>
        <item h="1" x="4"/>
        <item h="1" x="49"/>
        <item h="1" x="157"/>
        <item h="1" x="140"/>
        <item h="1" x="71"/>
        <item h="1" x="55"/>
        <item h="1" x="51"/>
        <item h="1" x="45"/>
        <item h="1" x="46"/>
        <item h="1" x="39"/>
        <item h="1" x="145"/>
        <item h="1" x="10"/>
        <item h="1" x="137"/>
        <item h="1" x="33"/>
        <item h="1" x="67"/>
        <item h="1" x="42"/>
        <item h="1" x="24"/>
        <item h="1" x="19"/>
        <item h="1" x="25"/>
        <item h="1" x="36"/>
        <item h="1" x="37"/>
        <item h="1" x="153"/>
        <item h="1" x="1"/>
        <item h="1" x="103"/>
        <item h="1" x="96"/>
        <item h="1" x="97"/>
        <item h="1" x="98"/>
        <item h="1" x="151"/>
        <item h="1" x="146"/>
        <item h="1" x="72"/>
        <item h="1" x="148"/>
        <item h="1" x="0"/>
        <item h="1" x="73"/>
        <item h="1" x="74"/>
        <item h="1" x="75"/>
        <item h="1" x="76"/>
        <item h="1" x="77"/>
        <item h="1" x="78"/>
        <item h="1" x="79"/>
        <item h="1" x="80"/>
        <item h="1" x="81"/>
        <item h="1" x="82"/>
        <item h="1" x="6"/>
        <item h="1" x="93"/>
        <item h="1" x="104"/>
        <item h="1" x="105"/>
        <item h="1" x="52"/>
        <item h="1" x="57"/>
        <item h="1" x="120"/>
        <item h="1" x="106"/>
        <item h="1" x="158"/>
        <item h="1" x="83"/>
        <item h="1" x="11"/>
        <item h="1" x="84"/>
        <item h="1" x="85"/>
        <item h="1" x="121"/>
        <item h="1" x="122"/>
        <item h="1" x="123"/>
        <item h="1" x="107"/>
        <item h="1" x="124"/>
        <item x="64"/>
        <item x="58"/>
        <item h="1" x="108"/>
        <item h="1" x="125"/>
        <item h="1" x="126"/>
        <item h="1" x="109"/>
        <item h="1" x="12"/>
        <item h="1" x="59"/>
        <item h="1" x="27"/>
        <item h="1" x="131"/>
        <item h="1" x="28"/>
        <item h="1" x="135"/>
        <item h="1" x="100"/>
        <item h="1" x="99"/>
        <item h="1" x="102"/>
        <item h="1" x="31"/>
        <item h="1" x="86"/>
        <item h="1" x="60"/>
        <item h="1" x="87"/>
        <item h="1" x="110"/>
        <item h="1" x="88"/>
        <item h="1" x="127"/>
        <item h="1" x="92"/>
        <item h="1" x="94"/>
        <item h="1" x="111"/>
        <item h="1" x="112"/>
        <item h="1" x="89"/>
        <item h="1" x="13"/>
        <item h="1" x="14"/>
        <item h="1" x="18"/>
        <item h="1" x="35"/>
        <item h="1" x="41"/>
        <item h="1" x="47"/>
        <item h="1" x="138"/>
        <item h="1" x="53"/>
        <item h="1" x="61"/>
        <item h="1" x="62"/>
        <item h="1" x="63"/>
        <item h="1" x="139"/>
        <item h="1" x="142"/>
        <item h="1" x="132"/>
        <item h="1" x="113"/>
        <item h="1" x="141"/>
        <item h="1" x="65"/>
        <item h="1" x="143"/>
        <item h="1" x="114"/>
        <item h="1" x="15"/>
        <item h="1" x="90"/>
        <item h="1" x="152"/>
        <item h="1" x="149"/>
        <item h="1" x="91"/>
        <item h="1" x="115"/>
        <item h="1" x="116"/>
        <item h="1" x="117"/>
        <item h="1" x="66"/>
        <item h="1" x="118"/>
        <item h="1" x="119"/>
        <item t="default"/>
      </items>
    </pivotField>
    <pivotField showAll="0"/>
    <pivotField showAll="0"/>
    <pivotField axis="axisPage" multipleItemSelectionAllowed="1" showAll="0">
      <items count="3">
        <item x="0"/>
        <item h="1" x="1"/>
        <item t="default"/>
      </items>
    </pivotField>
    <pivotField numFmtId="43" showAll="0"/>
    <pivotField dataField="1" numFmtId="43" showAll="0"/>
    <pivotField numFmtId="43" showAll="0"/>
    <pivotField numFmtId="43" showAll="0"/>
    <pivotField numFmtId="43" showAll="0"/>
    <pivotField numFmtId="43" showAll="0"/>
    <pivotField numFmtId="43" showAll="0"/>
    <pivotField showAll="0"/>
    <pivotField showAll="0"/>
    <pivotField showAll="0"/>
    <pivotField showAll="0"/>
    <pivotField showAll="0"/>
    <pivotField showAll="0"/>
    <pivotField showAll="0"/>
    <pivotField axis="axisRow" showAll="0">
      <items count="19">
        <item x="5"/>
        <item x="13"/>
        <item x="15"/>
        <item x="3"/>
        <item x="11"/>
        <item x="9"/>
        <item x="7"/>
        <item x="14"/>
        <item x="4"/>
        <item x="2"/>
        <item x="8"/>
        <item x="6"/>
        <item x="1"/>
        <item x="10"/>
        <item x="12"/>
        <item x="0"/>
        <item m="1" x="16"/>
        <item m="1" x="17"/>
        <item t="default"/>
      </items>
    </pivotField>
  </pivotFields>
  <rowFields count="1">
    <field x="21"/>
  </rowFields>
  <rowItems count="4">
    <i>
      <x/>
    </i>
    <i>
      <x v="14"/>
    </i>
    <i>
      <x v="15"/>
    </i>
    <i t="grand">
      <x/>
    </i>
  </rowItems>
  <colItems count="1">
    <i/>
  </colItems>
  <pageFields count="3">
    <pageField fld="2" hier="-1"/>
    <pageField fld="6" hier="-1"/>
    <pageField fld="3" hier="-1"/>
  </pageFields>
  <dataFields count="1">
    <dataField name="Sum of Current Budget" fld="8" baseField="0" baseItem="0" numFmtId="165"/>
  </dataFields>
  <formats count="1">
    <format dxfId="0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AB11B41-D853-4379-AB1B-E8CE7265F9D0}" name="PivotTable81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6" indent="0" outline="1" outlineData="1" multipleFieldFilters="0">
  <location ref="A5:B9" firstHeaderRow="1" firstDataRow="1" firstDataCol="1" rowPageCount="3" colPageCount="1"/>
  <pivotFields count="22">
    <pivotField showAll="0"/>
    <pivotField showAll="0"/>
    <pivotField axis="axisPage" multipleItemSelectionAllowed="1" showAll="0">
      <items count="25">
        <item h="1" x="0"/>
        <item h="1" x="1"/>
        <item h="1" x="2"/>
        <item h="1" x="3"/>
        <item h="1" x="4"/>
        <item h="1" x="5"/>
        <item h="1" x="6"/>
        <item h="1" m="1" x="23"/>
        <item h="1" x="7"/>
        <item h="1" x="8"/>
        <item h="1" x="9"/>
        <item x="10"/>
        <item h="1" x="11"/>
        <item h="1" x="12"/>
        <item h="1" x="13"/>
        <item h="1" x="14"/>
        <item h="1" m="1" x="22"/>
        <item h="1" x="15"/>
        <item h="1" x="16"/>
        <item h="1" x="17"/>
        <item h="1" x="18"/>
        <item h="1" x="19"/>
        <item h="1" x="20"/>
        <item h="1" x="21"/>
        <item t="default"/>
      </items>
    </pivotField>
    <pivotField axis="axisPage" multipleItemSelectionAllowed="1" showAll="0">
      <items count="162">
        <item h="1" x="26"/>
        <item h="1" x="130"/>
        <item h="1" x="95"/>
        <item h="1" x="154"/>
        <item h="1" x="159"/>
        <item h="1" x="155"/>
        <item h="1" x="40"/>
        <item h="1" x="101"/>
        <item h="1" x="136"/>
        <item h="1" x="32"/>
        <item h="1" x="68"/>
        <item h="1" x="160"/>
        <item h="1" x="43"/>
        <item h="1" x="69"/>
        <item h="1" x="144"/>
        <item h="1" x="133"/>
        <item h="1" x="128"/>
        <item h="1" x="44"/>
        <item h="1" x="5"/>
        <item h="1" x="56"/>
        <item h="1" x="20"/>
        <item h="1" x="129"/>
        <item h="1" x="7"/>
        <item h="1" x="21"/>
        <item h="1" x="150"/>
        <item h="1" x="22"/>
        <item h="1" x="2"/>
        <item h="1" x="3"/>
        <item h="1" x="156"/>
        <item h="1" x="50"/>
        <item h="1" x="8"/>
        <item h="1" x="147"/>
        <item h="1" x="9"/>
        <item h="1" x="29"/>
        <item h="1" x="30"/>
        <item h="1" x="34"/>
        <item h="1" x="17"/>
        <item h="1" x="38"/>
        <item h="1" x="134"/>
        <item h="1" x="16"/>
        <item h="1" x="23"/>
        <item h="1" x="70"/>
        <item h="1" x="54"/>
        <item h="1" x="48"/>
        <item h="1" x="4"/>
        <item h="1" x="49"/>
        <item h="1" x="157"/>
        <item h="1" x="140"/>
        <item h="1" x="71"/>
        <item h="1" x="55"/>
        <item h="1" x="51"/>
        <item h="1" x="45"/>
        <item h="1" x="46"/>
        <item h="1" x="39"/>
        <item h="1" x="145"/>
        <item h="1" x="10"/>
        <item h="1" x="137"/>
        <item h="1" x="33"/>
        <item h="1" x="67"/>
        <item h="1" x="42"/>
        <item h="1" x="24"/>
        <item h="1" x="19"/>
        <item h="1" x="25"/>
        <item h="1" x="36"/>
        <item h="1" x="37"/>
        <item h="1" x="153"/>
        <item h="1" x="1"/>
        <item h="1" x="103"/>
        <item h="1" x="96"/>
        <item h="1" x="97"/>
        <item h="1" x="98"/>
        <item h="1" x="151"/>
        <item h="1" x="146"/>
        <item h="1" x="72"/>
        <item h="1" x="148"/>
        <item h="1" x="0"/>
        <item h="1" x="73"/>
        <item h="1" x="74"/>
        <item h="1" x="75"/>
        <item h="1" x="76"/>
        <item h="1" x="77"/>
        <item h="1" x="78"/>
        <item h="1" x="79"/>
        <item h="1" x="80"/>
        <item h="1" x="81"/>
        <item h="1" x="82"/>
        <item h="1" x="6"/>
        <item h="1" x="93"/>
        <item h="1" x="104"/>
        <item h="1" x="105"/>
        <item h="1" x="52"/>
        <item h="1" x="57"/>
        <item h="1" x="120"/>
        <item h="1" x="106"/>
        <item h="1" x="158"/>
        <item h="1" x="83"/>
        <item h="1" x="11"/>
        <item h="1" x="84"/>
        <item h="1" x="85"/>
        <item h="1" x="121"/>
        <item h="1" x="122"/>
        <item h="1" x="123"/>
        <item h="1" x="107"/>
        <item h="1" x="124"/>
        <item x="64"/>
        <item x="58"/>
        <item h="1" x="108"/>
        <item h="1" x="125"/>
        <item h="1" x="126"/>
        <item h="1" x="109"/>
        <item h="1" x="12"/>
        <item h="1" x="59"/>
        <item h="1" x="27"/>
        <item h="1" x="131"/>
        <item h="1" x="28"/>
        <item h="1" x="135"/>
        <item h="1" x="100"/>
        <item h="1" x="99"/>
        <item h="1" x="102"/>
        <item h="1" x="31"/>
        <item h="1" x="86"/>
        <item h="1" x="60"/>
        <item h="1" x="87"/>
        <item h="1" x="110"/>
        <item h="1" x="88"/>
        <item h="1" x="127"/>
        <item h="1" x="92"/>
        <item h="1" x="94"/>
        <item h="1" x="111"/>
        <item h="1" x="112"/>
        <item h="1" x="89"/>
        <item h="1" x="13"/>
        <item h="1" x="14"/>
        <item h="1" x="18"/>
        <item h="1" x="35"/>
        <item h="1" x="41"/>
        <item h="1" x="47"/>
        <item h="1" x="138"/>
        <item h="1" x="53"/>
        <item h="1" x="61"/>
        <item h="1" x="62"/>
        <item h="1" x="63"/>
        <item h="1" x="139"/>
        <item h="1" x="142"/>
        <item h="1" x="132"/>
        <item h="1" x="113"/>
        <item h="1" x="141"/>
        <item h="1" x="65"/>
        <item h="1" x="143"/>
        <item h="1" x="114"/>
        <item h="1" x="15"/>
        <item h="1" x="90"/>
        <item h="1" x="152"/>
        <item h="1" x="149"/>
        <item h="1" x="91"/>
        <item h="1" x="115"/>
        <item h="1" x="116"/>
        <item h="1" x="117"/>
        <item h="1" x="66"/>
        <item h="1" x="118"/>
        <item h="1" x="119"/>
        <item t="default"/>
      </items>
    </pivotField>
    <pivotField showAll="0"/>
    <pivotField showAll="0"/>
    <pivotField axis="axisPage" multipleItemSelectionAllowed="1" showAll="0">
      <items count="3">
        <item x="0"/>
        <item h="1" x="1"/>
        <item t="default"/>
      </items>
    </pivotField>
    <pivotField numFmtId="43" showAll="0"/>
    <pivotField dataField="1" numFmtId="43" showAll="0"/>
    <pivotField numFmtId="43" showAll="0"/>
    <pivotField numFmtId="43" showAll="0"/>
    <pivotField numFmtId="43" showAll="0"/>
    <pivotField numFmtId="43" showAll="0"/>
    <pivotField numFmtId="43" showAll="0"/>
    <pivotField showAll="0"/>
    <pivotField showAll="0"/>
    <pivotField showAll="0"/>
    <pivotField showAll="0"/>
    <pivotField showAll="0"/>
    <pivotField showAll="0"/>
    <pivotField showAll="0"/>
    <pivotField axis="axisRow" showAll="0">
      <items count="19">
        <item x="5"/>
        <item x="13"/>
        <item x="15"/>
        <item x="3"/>
        <item x="11"/>
        <item x="9"/>
        <item x="7"/>
        <item x="14"/>
        <item x="4"/>
        <item x="2"/>
        <item x="8"/>
        <item x="6"/>
        <item x="1"/>
        <item x="10"/>
        <item x="12"/>
        <item x="0"/>
        <item m="1" x="16"/>
        <item m="1" x="17"/>
        <item t="default"/>
      </items>
    </pivotField>
  </pivotFields>
  <rowFields count="1">
    <field x="21"/>
  </rowFields>
  <rowItems count="4">
    <i>
      <x/>
    </i>
    <i>
      <x v="14"/>
    </i>
    <i>
      <x v="15"/>
    </i>
    <i t="grand">
      <x/>
    </i>
  </rowItems>
  <colItems count="1">
    <i/>
  </colItems>
  <pageFields count="3">
    <pageField fld="2" hier="-1"/>
    <pageField fld="6" hier="-1"/>
    <pageField fld="3" hier="-1"/>
  </pageFields>
  <dataFields count="1">
    <dataField name="Sum of Current Budget" fld="8" showDataAs="percentOfTotal" baseField="0" baseItem="0" numFmtId="10"/>
  </dataFields>
  <formats count="2">
    <format dxfId="2">
      <pivotArea outline="0" collapsedLevelsAreSubtotals="1" fieldPosition="0"/>
    </format>
    <format dxfId="1">
      <pivotArea outline="0" fieldPosition="0">
        <references count="1">
          <reference field="4294967294" count="1">
            <x v="0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0.79998168889431442"/>
  </sheetPr>
  <dimension ref="A1:F36"/>
  <sheetViews>
    <sheetView tabSelected="1" topLeftCell="B20" zoomScale="130" zoomScaleNormal="130" workbookViewId="0">
      <selection activeCell="G24" sqref="G24"/>
    </sheetView>
  </sheetViews>
  <sheetFormatPr defaultRowHeight="14.4" x14ac:dyDescent="0.3"/>
  <cols>
    <col min="1" max="1" width="0" hidden="1" customWidth="1"/>
    <col min="2" max="2" width="23.5546875" customWidth="1"/>
    <col min="3" max="3" width="14" customWidth="1"/>
    <col min="4" max="4" width="13.6640625" customWidth="1"/>
    <col min="5" max="5" width="14" customWidth="1"/>
    <col min="6" max="6" width="13.33203125" customWidth="1"/>
  </cols>
  <sheetData>
    <row r="1" spans="2:5" ht="18" x14ac:dyDescent="0.35">
      <c r="B1" s="12" t="s">
        <v>8</v>
      </c>
    </row>
    <row r="2" spans="2:5" x14ac:dyDescent="0.3">
      <c r="B2" t="s">
        <v>26</v>
      </c>
    </row>
    <row r="3" spans="2:5" x14ac:dyDescent="0.3">
      <c r="B3" t="s">
        <v>22</v>
      </c>
    </row>
    <row r="5" spans="2:5" x14ac:dyDescent="0.3">
      <c r="B5" s="5" t="s">
        <v>10</v>
      </c>
      <c r="C5" s="6"/>
      <c r="D5" s="6"/>
      <c r="E5" s="6"/>
    </row>
    <row r="23" spans="1:6" x14ac:dyDescent="0.3">
      <c r="B23" s="4" t="s">
        <v>7</v>
      </c>
      <c r="C23" s="4" t="s">
        <v>9</v>
      </c>
    </row>
    <row r="24" spans="1:6" x14ac:dyDescent="0.3">
      <c r="A24" t="s">
        <v>2</v>
      </c>
      <c r="B24" s="2" t="s">
        <v>24</v>
      </c>
      <c r="C24" s="14">
        <f>VLOOKUP(B24,'Pivot H0224'!A5:B10,2,FALSE)</f>
        <v>4.0066911742610159E-3</v>
      </c>
    </row>
    <row r="25" spans="1:6" x14ac:dyDescent="0.3">
      <c r="A25" t="s">
        <v>2</v>
      </c>
      <c r="B25" s="2" t="s">
        <v>4</v>
      </c>
      <c r="C25" s="14">
        <f>VLOOKUP(B25,'Pivot H0224'!A7:B12,2,FALSE)</f>
        <v>0.995993308825739</v>
      </c>
    </row>
    <row r="26" spans="1:6" ht="15" thickBot="1" x14ac:dyDescent="0.35">
      <c r="A26" t="s">
        <v>2</v>
      </c>
      <c r="B26" t="s">
        <v>6</v>
      </c>
      <c r="C26" s="15">
        <f>SUM(C24:C25)</f>
        <v>1</v>
      </c>
    </row>
    <row r="27" spans="1:6" ht="15" thickTop="1" x14ac:dyDescent="0.3"/>
    <row r="29" spans="1:6" x14ac:dyDescent="0.3">
      <c r="B29" s="8" t="s">
        <v>19</v>
      </c>
      <c r="C29" s="7"/>
      <c r="D29" s="7"/>
      <c r="E29" s="7"/>
      <c r="F29" s="7"/>
    </row>
    <row r="30" spans="1:6" x14ac:dyDescent="0.3">
      <c r="B30" s="10" t="s">
        <v>12</v>
      </c>
      <c r="C30" s="10" t="s">
        <v>13</v>
      </c>
      <c r="D30" s="10" t="s">
        <v>14</v>
      </c>
      <c r="E30" s="10" t="s">
        <v>30</v>
      </c>
      <c r="F30" s="10" t="s">
        <v>15</v>
      </c>
    </row>
    <row r="31" spans="1:6" x14ac:dyDescent="0.3">
      <c r="B31" s="2" t="s">
        <v>11</v>
      </c>
      <c r="C31" s="3">
        <f>VLOOKUP(B31,'[1]H0224-SPB'!$A$6:$B$9,2,FALSE)</f>
        <v>74752</v>
      </c>
      <c r="D31" s="3">
        <f>VLOOKUP(B31,'[1]H0224-SPB'!$A$6:$C$9,3,FALSE)</f>
        <v>41903.56</v>
      </c>
      <c r="E31" s="3">
        <f>C31-D31</f>
        <v>32848.44</v>
      </c>
      <c r="F31" s="3">
        <f>VLOOKUP(B31,'[2]Pivot-H0224-SPB'!$A$5:$B$8,2,FALSE)</f>
        <v>75104</v>
      </c>
    </row>
    <row r="32" spans="1:6" x14ac:dyDescent="0.3">
      <c r="B32" t="s">
        <v>16</v>
      </c>
      <c r="C32" s="17">
        <f>VLOOKUP(B32,'[1]H0224-SPB'!$A$6:$B$9,2,FALSE)</f>
        <v>430096.84</v>
      </c>
      <c r="D32" s="17">
        <f>VLOOKUP(B32,'[1]H0224-SPB'!$A$6:$C$9,3,FALSE)</f>
        <v>389357.67</v>
      </c>
      <c r="E32" s="17">
        <f t="shared" ref="E32" si="0">C32-D32</f>
        <v>40739.170000000042</v>
      </c>
      <c r="F32" s="17">
        <f>VLOOKUP(B32,'[2]Pivot-H0224-SPB'!$A$5:$B$8,2,FALSE)</f>
        <v>388848</v>
      </c>
    </row>
    <row r="33" spans="2:6" x14ac:dyDescent="0.3">
      <c r="B33" s="2" t="s">
        <v>21</v>
      </c>
      <c r="C33" s="17">
        <f>VLOOKUP(B33,'[1]H0224-SPB'!$A$6:$B$9,2,FALSE)</f>
        <v>4000</v>
      </c>
      <c r="D33" s="17">
        <f>VLOOKUP(B33,'[1]H0224-SPB'!$A$6:$C$9,3,FALSE)</f>
        <v>2098.8000000000002</v>
      </c>
      <c r="E33" s="17">
        <f>C33-D33</f>
        <v>1901.1999999999998</v>
      </c>
      <c r="F33" s="17">
        <f>VLOOKUP(B33,'[2]Pivot-H0224-SPB'!$A$5:$B$8,2,FALSE)</f>
        <v>4000</v>
      </c>
    </row>
    <row r="34" spans="2:6" x14ac:dyDescent="0.3">
      <c r="B34" t="s">
        <v>18</v>
      </c>
      <c r="C34" s="17">
        <f>VLOOKUP(B34,'[1]H0224-SPB'!$A$6:$B$9,2,FALSE)</f>
        <v>10217</v>
      </c>
      <c r="D34" s="17">
        <f>VLOOKUP(B34,'[1]H0224-SPB'!$A$6:$C$9,3,FALSE)</f>
        <v>26001.61</v>
      </c>
      <c r="E34" s="17">
        <f>C34-D34</f>
        <v>-15784.61</v>
      </c>
      <c r="F34" s="17">
        <f>VLOOKUP(B34,'[2]Pivot-H0224-SPB'!$A$5:$B$8,2,FALSE)</f>
        <v>29213</v>
      </c>
    </row>
    <row r="35" spans="2:6" ht="15" thickBot="1" x14ac:dyDescent="0.35">
      <c r="B35" s="9" t="s">
        <v>17</v>
      </c>
      <c r="C35" s="11">
        <f>SUM(C31:C34)</f>
        <v>519065.84</v>
      </c>
      <c r="D35" s="11">
        <f t="shared" ref="D35:F35" si="1">SUM(D31:D34)</f>
        <v>459361.63999999996</v>
      </c>
      <c r="E35" s="11">
        <f t="shared" si="1"/>
        <v>59704.200000000041</v>
      </c>
      <c r="F35" s="11">
        <f t="shared" si="1"/>
        <v>497165</v>
      </c>
    </row>
    <row r="36" spans="2:6" ht="15" thickTop="1" x14ac:dyDescent="0.3"/>
  </sheetData>
  <phoneticPr fontId="19" type="noConversion"/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7DC87A-BE48-4D07-926C-F180D4F2CE0E}">
  <dimension ref="A1:D22"/>
  <sheetViews>
    <sheetView workbookViewId="0">
      <selection activeCell="L27" sqref="L27"/>
    </sheetView>
  </sheetViews>
  <sheetFormatPr defaultRowHeight="14.4" x14ac:dyDescent="0.3"/>
  <cols>
    <col min="1" max="1" width="25.5546875" bestFit="1" customWidth="1"/>
    <col min="2" max="2" width="21.44140625" bestFit="1" customWidth="1"/>
  </cols>
  <sheetData>
    <row r="1" spans="1:4" x14ac:dyDescent="0.3">
      <c r="A1" s="1" t="s">
        <v>0</v>
      </c>
      <c r="B1" t="s">
        <v>23</v>
      </c>
      <c r="D1" t="s">
        <v>27</v>
      </c>
    </row>
    <row r="2" spans="1:4" x14ac:dyDescent="0.3">
      <c r="A2" s="1" t="s">
        <v>1</v>
      </c>
      <c r="B2" t="s">
        <v>3</v>
      </c>
    </row>
    <row r="3" spans="1:4" x14ac:dyDescent="0.3">
      <c r="A3" s="1" t="s">
        <v>28</v>
      </c>
      <c r="B3" t="s">
        <v>29</v>
      </c>
    </row>
    <row r="5" spans="1:4" x14ac:dyDescent="0.3">
      <c r="A5" s="1" t="s">
        <v>5</v>
      </c>
      <c r="B5" t="s">
        <v>20</v>
      </c>
    </row>
    <row r="6" spans="1:4" x14ac:dyDescent="0.3">
      <c r="A6" s="2" t="s">
        <v>24</v>
      </c>
      <c r="B6" s="13">
        <v>4.0066911742610159E-3</v>
      </c>
    </row>
    <row r="7" spans="1:4" x14ac:dyDescent="0.3">
      <c r="A7" s="2" t="s">
        <v>25</v>
      </c>
      <c r="B7" s="13">
        <v>0</v>
      </c>
    </row>
    <row r="8" spans="1:4" x14ac:dyDescent="0.3">
      <c r="A8" s="2" t="s">
        <v>4</v>
      </c>
      <c r="B8" s="13">
        <v>0.995993308825739</v>
      </c>
    </row>
    <row r="9" spans="1:4" x14ac:dyDescent="0.3">
      <c r="A9" s="2" t="s">
        <v>6</v>
      </c>
      <c r="B9" s="13">
        <v>1</v>
      </c>
    </row>
    <row r="14" spans="1:4" x14ac:dyDescent="0.3">
      <c r="A14" s="1" t="s">
        <v>0</v>
      </c>
      <c r="B14" t="s">
        <v>23</v>
      </c>
    </row>
    <row r="15" spans="1:4" x14ac:dyDescent="0.3">
      <c r="A15" s="1" t="s">
        <v>1</v>
      </c>
      <c r="B15" t="s">
        <v>3</v>
      </c>
    </row>
    <row r="16" spans="1:4" x14ac:dyDescent="0.3">
      <c r="A16" s="1" t="s">
        <v>28</v>
      </c>
      <c r="B16" t="s">
        <v>29</v>
      </c>
    </row>
    <row r="18" spans="1:2" x14ac:dyDescent="0.3">
      <c r="A18" s="1" t="s">
        <v>5</v>
      </c>
      <c r="B18" t="s">
        <v>20</v>
      </c>
    </row>
    <row r="19" spans="1:2" x14ac:dyDescent="0.3">
      <c r="A19" s="2" t="s">
        <v>24</v>
      </c>
      <c r="B19" s="16">
        <v>2000</v>
      </c>
    </row>
    <row r="20" spans="1:2" x14ac:dyDescent="0.3">
      <c r="A20" s="2" t="s">
        <v>25</v>
      </c>
      <c r="B20" s="16">
        <v>0</v>
      </c>
    </row>
    <row r="21" spans="1:2" x14ac:dyDescent="0.3">
      <c r="A21" s="2" t="s">
        <v>4</v>
      </c>
      <c r="B21" s="16">
        <v>497165</v>
      </c>
    </row>
    <row r="22" spans="1:2" x14ac:dyDescent="0.3">
      <c r="A22" s="2" t="s">
        <v>6</v>
      </c>
      <c r="B22" s="16">
        <v>499165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DF2CC43A5283D4FBA70E9D123103D21" ma:contentTypeVersion="0" ma:contentTypeDescription="Create a new document." ma:contentTypeScope="" ma:versionID="f26ffb47e3212fdbe088679ed28b322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764bea3eb9b1a5be8fd57fac5fb459b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A706A89-7807-4376-9EBC-C203270F1041}"/>
</file>

<file path=customXml/itemProps2.xml><?xml version="1.0" encoding="utf-8"?>
<ds:datastoreItem xmlns:ds="http://schemas.openxmlformats.org/officeDocument/2006/customXml" ds:itemID="{E4D57F5B-5669-4F81-A68D-17C74D51FCDD}"/>
</file>

<file path=customXml/itemProps3.xml><?xml version="1.0" encoding="utf-8"?>
<ds:datastoreItem xmlns:ds="http://schemas.openxmlformats.org/officeDocument/2006/customXml" ds:itemID="{B31928B7-B2D9-4A32-A310-903DEE44695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Bdgt Wkst</vt:lpstr>
      <vt:lpstr>Pivot H0224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Park, Caron</dc:creator>
  <cp:lastModifiedBy>Kaesebier, Katy</cp:lastModifiedBy>
  <cp:lastPrinted>2024-09-17T16:39:53Z</cp:lastPrinted>
  <dcterms:created xsi:type="dcterms:W3CDTF">2024-09-17T18:41:22Z</dcterms:created>
  <dcterms:modified xsi:type="dcterms:W3CDTF">2024-10-17T16:00:23Z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0x0101006DF2CC43A5283D4FBA70E9D123103D21</vt:lpwstr>
  </property>
</Properties>
</file>